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<sst xmlns="http://schemas.openxmlformats.org/spreadsheetml/2006/main" count="1963" uniqueCount="1354">
  <si>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</si>
  <si>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</si>
  <si>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</si>
  <si>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</si>
  <si>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</si>
  <si>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</si>
  <si>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</si>
  <si>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</si>
  <si>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</si>
  <si>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</si>
  <si>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</si>
  <si>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</si>
  <si>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</si>
  <si>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</si>
  <si>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</si>
  <si>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</si>
  <si>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</si>
  <si>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</si>
  <si>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</si>
  <si>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</si>
  <si>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</si>
  <si>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</si>
  <si>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</si>
  <si>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</si>
  <si>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</si>
  <si>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</si>
  <si>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</si>
  <si>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</si>
  <si>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</si>
  <si>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</si>
  <si>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</si>
  <si>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</si>
  <si>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</si>
  <si>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</si>
  <si>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</si>
  <si>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</si>
  <si>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</si>
  <si>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</si>
  <si>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</si>
  <si>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</si>
  <si>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</si>
  <si>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</si>
  <si>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</si>
  <si>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</si>
  <si>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</si>
  <si>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</si>
  <si>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</si>
  <si>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</si>
  <si>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</si>
  <si>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</si>
  <si>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</si>
  <si>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</si>
  <si>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</si>
  <si>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</si>
  <si>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</si>
  <si>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</si>
  <si>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</si>
  <si>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</si>
  <si>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</si>
  <si>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</si>
  <si>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</si>
  <si>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</si>
  <si>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</si>
  <si>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</si>
  <si>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</si>
  <si>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</si>
  <si>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</si>
  <si>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</si>
  <si>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</si>
  <si>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</si>
  <si>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</si>
  <si>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</si>
  <si>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</si>
  <si>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</si>
  <si>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</si>
  <si>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</si>
  <si>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</si>
  <si>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</si>
  <si>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</si>
  <si>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</si>
  <si>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</si>
  <si>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</si>
  <si>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</si>
  <si>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</si>
  <si>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</si>
  <si>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</si>
  <si>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</si>
  <si>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</si>
  <si>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</si>
  <si>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</si>
  <si>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</si>
  <si>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</si>
  <si>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</si>
  <si>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</si>
  <si>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</si>
  <si>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</si>
  <si>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</si>
  <si>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</si>
  <si>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</si>
  <si>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</si>
  <si>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</si>
  <si>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</si>
  <si>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</si>
  <si>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</si>
  <si>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</si>
  <si>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</si>
  <si>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</si>
  <si>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</si>
  <si>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</si>
  <si>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</si>
  <si>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</si>
  <si>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</si>
  <si>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</si>
  <si>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</si>
  <si>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</si>
  <si>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</si>
  <si>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</si>
  <si>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</si>
  <si>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</si>
  <si>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</si>
  <si>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</si>
  <si>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</si>
  <si>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</si>
  <si>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</si>
  <si>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</si>
  <si>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</si>
  <si>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</si>
  <si>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</si>
  <si>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</si>
  <si>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</si>
  <si>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</si>
  <si>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</si>
  <si>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</si>
  <si>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</si>
  <si>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</si>
  <si>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</si>
  <si>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</si>
  <si>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</si>
  <si>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</si>
  <si>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</si>
  <si>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</si>
  <si>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</si>
  <si>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</si>
  <si>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</si>
  <si>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</si>
  <si>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</si>
  <si>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</si>
  <si>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</si>
  <si>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</si>
  <si>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</si>
  <si>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</si>
  <si>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</si>
  <si>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</si>
  <si>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</si>
  <si>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</si>
  <si>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</si>
  <si>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</si>
  <si>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</si>
  <si>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</si>
  <si>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</si>
  <si>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</si>
  <si>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</si>
  <si>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</si>
  <si>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</si>
  <si>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</si>
  <si>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</si>
  <si>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</si>
  <si>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</si>
  <si>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</si>
  <si>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</si>
  <si>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</si>
  <si>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</si>
  <si>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</si>
  <si>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</si>
  <si>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</si>
  <si>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</si>
  <si>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</si>
  <si>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</si>
  <si>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</si>
  <si>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</si>
  <si>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</si>
  <si>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</si>
  <si>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</si>
  <si>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</si>
  <si>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</si>
  <si>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</si>
  <si>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</si>
  <si>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</si>
  <si>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</si>
  <si>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</si>
  <si>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</si>
  <si>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</si>
  <si>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</si>
  <si>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</si>
  <si>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</si>
  <si>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</si>
  <si>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</si>
  <si>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</si>
  <si>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</si>
  <si>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</si>
  <si>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</si>
  <si>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</si>
  <si>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</si>
  <si>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</si>
  <si>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</si>
  <si>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</si>
  <si>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</si>
  <si>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</si>
  <si>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</si>
  <si>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</si>
  <si>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</si>
  <si>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</si>
  <si>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</si>
  <si>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</si>
  <si>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</si>
  <si>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</si>
  <si>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</si>
  <si>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</si>
  <si>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</si>
  <si>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</si>
  <si>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</si>
  <si>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</si>
  <si>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</si>
  <si>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</si>
  <si>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</si>
  <si>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</si>
  <si>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</si>
  <si>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</si>
  <si>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</si>
  <si>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</si>
  <si>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</si>
  <si>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</si>
  <si>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</si>
  <si>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</si>
  <si>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</si>
  <si>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</si>
  <si>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</si>
  <si>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</si>
  <si>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</si>
  <si>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</si>
  <si>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</si>
  <si>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</si>
  <si>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</si>
  <si>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</si>
  <si>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</si>
  <si>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</si>
  <si>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</si>
  <si>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</si>
  <si>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</si>
  <si>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</si>
  <si>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</si>
  <si>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</si>
  <si>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</si>
  <si>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</si>
  <si>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</si>
  <si>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</si>
  <si>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</si>
  <si>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</si>
  <si>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</si>
  <si>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</si>
  <si>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</si>
  <si>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</si>
  <si>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</si>
  <si>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</si>
  <si>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</si>
  <si>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</si>
  <si>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</si>
  <si>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</si>
  <si>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</si>
  <si>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</si>
  <si>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</si>
  <si>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</si>
  <si>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</si>
  <si>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</si>
  <si>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</si>
  <si>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</si>
  <si>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</si>
  <si>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</si>
  <si>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</si>
  <si>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</si>
  <si>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</si>
  <si>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</si>
  <si>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</si>
  <si>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</si>
  <si>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</si>
  <si>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</si>
  <si>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</si>
  <si>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</si>
  <si>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</si>
  <si>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</si>
  <si>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</si>
  <si>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</si>
  <si>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</si>
  <si>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</si>
  <si>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</si>
  <si>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</si>
  <si>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</si>
  <si>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</si>
  <si>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</si>
  <si>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</si>
  <si>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</si>
  <si>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</si>
  <si>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</si>
  <si>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</si>
  <si>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</si>
  <si>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</si>
  <si>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</si>
  <si>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</si>
  <si>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</si>
  <si>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</si>
  <si>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</si>
  <si>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</si>
  <si>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</si>
  <si>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</si>
  <si>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</si>
  <si>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</si>
  <si>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</si>
  <si>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</si>
  <si>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</si>
  <si>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</si>
  <si>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</si>
  <si>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</si>
  <si>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</si>
  <si>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</si>
  <si>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</si>
  <si>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</si>
  <si>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</si>
  <si>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</si>
  <si>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</si>
  <si>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</si>
  <si>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</si>
  <si>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</si>
  <si>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</si>
  <si>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</si>
  <si>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</si>
  <si>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</si>
  <si>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</si>
  <si>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</si>
  <si>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</si>
  <si>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</si>
  <si>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</si>
  <si>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</si>
  <si>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</si>
  <si>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</si>
  <si>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</si>
  <si>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</si>
  <si>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</si>
  <si>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</si>
  <si>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</si>
  <si>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</si>
  <si>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</si>
  <si>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</si>
  <si>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</si>
  <si>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</si>
  <si>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</si>
  <si>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</si>
  <si>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</si>
  <si>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</si>
  <si>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</si>
  <si>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</si>
  <si>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</si>
  <si>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</si>
  <si>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</si>
  <si>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</si>
  <si>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</si>
  <si>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</si>
  <si>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</si>
  <si>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</si>
  <si>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</si>
  <si>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</si>
  <si>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</si>
  <si>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</si>
  <si>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</si>
  <si>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</si>
  <si>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</si>
  <si>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</si>
  <si>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</si>
  <si>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</si>
  <si>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</si>
  <si>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</si>
  <si>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</si>
  <si>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</si>
  <si>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</si>
  <si>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</si>
  <si>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</si>
  <si>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</si>
  <si>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</si>
  <si>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</si>
  <si>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</si>
  <si>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</si>
  <si>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</si>
  <si>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</si>
  <si>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</si>
  <si>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</si>
  <si>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</si>
  <si>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</si>
  <si>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</si>
  <si>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</si>
  <si>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</si>
  <si>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</si>
  <si>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</si>
  <si>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</si>
  <si>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</si>
  <si>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</si>
  <si>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</si>
  <si>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</si>
  <si>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</si>
  <si>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</si>
  <si>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</si>
  <si>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</si>
  <si>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</si>
  <si>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</si>
  <si>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</si>
  <si>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</si>
  <si>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</si>
  <si>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</si>
  <si>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</si>
  <si>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</si>
  <si>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</si>
  <si>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</si>
  <si>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</si>
  <si>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</si>
  <si>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</si>
  <si>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</si>
  <si>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</si>
  <si>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</si>
  <si>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</si>
  <si>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</si>
  <si>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</si>
  <si>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</si>
  <si>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</si>
  <si>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</si>
  <si>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</si>
  <si>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</si>
  <si>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</si>
  <si>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</si>
  <si>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</si>
  <si>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</si>
  <si>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</si>
  <si>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</si>
  <si>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</si>
  <si>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</si>
  <si>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</si>
  <si>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</si>
  <si>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</si>
  <si>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</si>
  <si>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</si>
  <si>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</si>
  <si>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</si>
  <si>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</si>
  <si>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</si>
  <si>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</si>
  <si>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</si>
  <si>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</si>
  <si>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</si>
  <si>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</si>
  <si>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</si>
  <si>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</si>
  <si>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</si>
  <si>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</si>
  <si>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</si>
  <si>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</si>
  <si>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</si>
  <si>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</si>
  <si>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</si>
  <si>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</si>
  <si>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</si>
  <si>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</si>
  <si>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</si>
  <si>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</si>
  <si>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</si>
  <si>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</si>
  <si>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</si>
  <si>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</si>
  <si>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</si>
  <si>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</si>
  <si>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</si>
  <si>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</si>
  <si>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</si>
  <si>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</si>
  <si>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</si>
  <si>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</si>
  <si>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</si>
  <si>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</si>
  <si>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</si>
  <si>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</si>
  <si>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</si>
  <si>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</si>
  <si>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</si>
  <si>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</si>
  <si>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</si>
  <si>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</si>
  <si>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</si>
  <si>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</si>
  <si>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</si>
  <si>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</si>
  <si>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</si>
  <si>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</si>
  <si>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</si>
  <si>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</si>
  <si>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</si>
  <si>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</si>
  <si>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</si>
  <si>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</si>
  <si>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</si>
  <si>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</si>
  <si>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</si>
  <si>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</si>
  <si>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</si>
  <si>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</si>
  <si>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</si>
  <si>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</si>
  <si>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</si>
  <si>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</si>
  <si>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</si>
  <si>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</si>
  <si>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</si>
  <si>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</si>
  <si>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</si>
  <si>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</si>
  <si>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</si>
  <si>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</si>
  <si>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</si>
  <si>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</si>
  <si>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</si>
  <si>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</si>
  <si>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</si>
  <si>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</si>
  <si>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</si>
  <si>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</si>
  <si>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</si>
  <si>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</si>
  <si>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</si>
  <si>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</si>
  <si>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</si>
  <si>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</si>
  <si>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</si>
  <si>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</si>
  <si>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</si>
  <si>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</si>
  <si>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</si>
  <si>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</si>
  <si>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</si>
  <si>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</si>
  <si>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</si>
  <si>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</si>
  <si>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</si>
  <si>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</si>
  <si>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</si>
  <si>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</si>
  <si>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</si>
  <si>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</si>
  <si>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</si>
  <si>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</si>
  <si>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</si>
  <si>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</si>
  <si>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</si>
  <si>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</si>
  <si>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</si>
  <si>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</si>
  <si>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</si>
  <si>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</si>
  <si>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</si>
  <si>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</si>
  <si>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</si>
  <si>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</si>
  <si>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</si>
  <si>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</si>
  <si>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</si>
  <si>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</si>
  <si>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</si>
  <si>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</si>
  <si>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</si>
  <si>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</si>
  <si>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</si>
  <si>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</si>
  <si>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</si>
  <si>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</si>
  <si>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</si>
  <si>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</si>
  <si>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</si>
  <si>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</si>
  <si>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</si>
  <si>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</si>
  <si>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</si>
  <si>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</si>
  <si>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</si>
  <si>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</si>
  <si>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</si>
  <si>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</si>
  <si>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</si>
  <si>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</si>
  <si>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</si>
  <si>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</si>
  <si>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</si>
  <si>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</si>
  <si>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</si>
  <si>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</si>
  <si>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</si>
  <si>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</si>
  <si>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</si>
  <si>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</si>
  <si>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</si>
  <si>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</si>
  <si>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</si>
  <si>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</si>
  <si>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</si>
  <si>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</si>
  <si>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</si>
  <si>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</si>
  <si>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</si>
  <si>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</si>
  <si>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</si>
  <si>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</si>
  <si>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</si>
  <si>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</si>
  <si>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</si>
  <si>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</si>
  <si>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</si>
  <si>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</si>
  <si>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</si>
  <si>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</si>
  <si>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</si>
  <si>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</si>
  <si>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</si>
  <si>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</si>
  <si>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</si>
  <si>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</si>
  <si>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</si>
  <si>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</si>
  <si>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</si>
  <si>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</si>
  <si>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</si>
  <si>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</si>
  <si>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</si>
  <si>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</si>
  <si>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</si>
  <si>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</si>
  <si>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</si>
  <si>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</si>
  <si>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</si>
  <si>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</si>
  <si>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</si>
  <si>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</si>
  <si>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</si>
  <si>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</si>
  <si>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</si>
  <si>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</si>
  <si>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</si>
  <si>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</si>
  <si>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</si>
  <si>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</si>
  <si>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</si>
  <si>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</si>
  <si>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</si>
  <si>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</si>
  <si>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</si>
  <si>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</si>
  <si>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</si>
  <si>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</si>
  <si>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</si>
  <si>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</si>
  <si>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</si>
  <si>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</si>
  <si>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</si>
  <si>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</si>
  <si>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</si>
  <si>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</si>
  <si>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</si>
  <si>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</si>
  <si>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</si>
  <si>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</si>
  <si>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</si>
  <si>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</si>
  <si>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</si>
  <si>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</si>
  <si>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</si>
  <si>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</si>
  <si>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</si>
  <si>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</si>
  <si>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</si>
  <si>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</si>
  <si>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</si>
  <si>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</si>
  <si>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</si>
  <si>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</si>
  <si>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</si>
  <si>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</si>
  <si>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</si>
  <si>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</si>
  <si>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</si>
  <si>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</si>
  <si>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</si>
  <si>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</si>
  <si>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</si>
  <si>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</si>
  <si>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</si>
  <si>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</si>
  <si>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</si>
  <si>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</si>
  <si>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</si>
  <si>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</si>
  <si>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</si>
  <si>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</si>
  <si>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</si>
  <si>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</si>
  <si>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</si>
  <si>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</si>
  <si>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</si>
  <si>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</si>
  <si>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</si>
  <si>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</si>
  <si>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</si>
  <si>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</si>
  <si>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</si>
  <si>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</si>
  <si>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</si>
  <si>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</si>
  <si>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</si>
  <si>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</si>
  <si>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</si>
  <si>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</si>
  <si>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</si>
  <si>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</si>
  <si>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</si>
  <si>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</si>
  <si>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</si>
  <si>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</si>
  <si>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</si>
  <si>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</si>
  <si>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</si>
  <si>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</si>
  <si>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</si>
  <si>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</si>
  <si>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</si>
  <si>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</si>
  <si>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</si>
  <si>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</si>
  <si>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</si>
  <si>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</si>
  <si>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</si>
  <si>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</si>
  <si>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</si>
  <si>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</si>
  <si>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</si>
  <si>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</si>
  <si>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</si>
  <si>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</si>
  <si>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</si>
  <si>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</si>
  <si>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</si>
  <si>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</si>
  <si>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</si>
  <si>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</si>
  <si>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</si>
  <si>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</si>
  <si>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</si>
  <si>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</si>
  <si>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</si>
  <si>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</si>
  <si>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</si>
  <si>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</si>
  <si>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</si>
  <si>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</si>
  <si>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</si>
  <si>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</si>
  <si>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</si>
  <si>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</si>
  <si>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</si>
  <si>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</si>
  <si>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</si>
  <si>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</si>
  <si>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</si>
  <si>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</si>
  <si>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</si>
  <si>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</si>
  <si>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</si>
  <si>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</si>
  <si>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</si>
  <si>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</si>
  <si>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</si>
  <si>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</si>
  <si>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</si>
  <si>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</si>
  <si>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</si>
  <si>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</si>
  <si>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</si>
  <si>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</si>
  <si>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</si>
  <si>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</si>
  <si>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</si>
  <si>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</si>
  <si>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</si>
  <si>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</si>
  <si>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</si>
  <si>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</si>
  <si>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</si>
  <si>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</si>
  <si>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</si>
  <si>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</si>
  <si>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</si>
  <si>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</si>
  <si>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</si>
  <si>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</si>
  <si>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</si>
  <si>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</si>
  <si>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</si>
  <si>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</si>
  <si>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</si>
  <si>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</si>
  <si>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</si>
  <si>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</si>
  <si>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</si>
  <si>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</si>
  <si>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</si>
  <si>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</si>
  <si>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</si>
  <si>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</si>
  <si>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</si>
  <si>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</si>
  <si>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</si>
  <si>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</si>
  <si>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</si>
  <si>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</si>
  <si>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</si>
  <si>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</si>
  <si>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</si>
  <si>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</si>
  <si>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</si>
  <si>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</si>
  <si>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</si>
  <si>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</si>
  <si>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</si>
  <si>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</si>
  <si>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</si>
  <si>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</si>
  <si>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</si>
  <si>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</si>
  <si>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</si>
  <si>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</si>
  <si>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</si>
  <si>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</si>
  <si>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</si>
  <si>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</si>
  <si>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</si>
  <si>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</si>
  <si>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</si>
  <si>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</si>
  <si>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</si>
  <si>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</si>
  <si>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</si>
  <si>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</si>
  <si>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</si>
  <si>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</si>
  <si>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</si>
  <si>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</si>
  <si>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</si>
  <si>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</si>
  <si>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</si>
  <si>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</si>
  <si>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</si>
  <si>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</si>
  <si>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</si>
  <si>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</si>
  <si>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</si>
  <si>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</si>
  <si>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</si>
  <si>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</si>
  <si>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</si>
  <si>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</si>
  <si>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</si>
  <si>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</si>
  <si>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</si>
  <si>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</si>
  <si>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</si>
  <si>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</si>
  <si>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</si>
  <si>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</si>
  <si>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</si>
  <si>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</si>
  <si>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</si>
  <si>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</si>
  <si>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</si>
  <si>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</si>
  <si>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</si>
  <si>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</si>
  <si>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</si>
  <si>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</si>
  <si>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</si>
  <si>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</si>
  <si>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</si>
  <si>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</si>
  <si>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</si>
  <si>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</si>
  <si>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</si>
  <si>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</si>
  <si>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</si>
  <si>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</si>
  <si>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</si>
  <si>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</si>
  <si>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</si>
  <si>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</si>
  <si>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</si>
  <si>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</si>
  <si>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</si>
  <si>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</si>
  <si>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</si>
  <si>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</si>
  <si>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</si>
  <si>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</si>
  <si>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</si>
  <si>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</si>
  <si>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</si>
  <si>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</si>
  <si>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</si>
  <si>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</si>
  <si>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</si>
  <si>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</si>
  <si>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</si>
  <si>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</si>
  <si>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</si>
  <si>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</si>
  <si>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</si>
  <si>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</si>
  <si>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</si>
  <si>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</si>
  <si>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</si>
  <si>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</si>
  <si>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</si>
  <si>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</si>
  <si>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</si>
  <si>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</si>
  <si>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</si>
  <si>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</si>
  <si>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</si>
  <si>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</si>
  <si>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</si>
  <si>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</si>
  <si>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</si>
  <si>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</si>
  <si>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</si>
  <si>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</si>
  <si>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</si>
  <si>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</si>
  <si>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</si>
  <si>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</si>
  <si>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</si>
  <si>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</si>
  <si>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</si>
  <si>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</si>
  <si>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</si>
  <si>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</si>
  <si>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</si>
  <si>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</si>
  <si>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</si>
  <si>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</si>
  <si>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</si>
  <si>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</si>
  <si>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</si>
  <si>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</si>
  <si>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</si>
  <si>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</si>
  <si>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</si>
  <si>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</si>
  <si>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</si>
  <si>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</si>
  <si>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</si>
  <si>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</si>
  <si>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</si>
  <si>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</si>
  <si>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</si>
  <si>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</si>
  <si>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</si>
  <si>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</si>
  <si>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</si>
  <si>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</si>
  <si>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</si>
  <si>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</si>
  <si>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</si>
  <si>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</si>
  <si>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</si>
  <si>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</si>
  <si>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</si>
  <si>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</si>
  <si>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</si>
  <si>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</si>
  <si>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</si>
  <si>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</si>
  <si>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</si>
  <si>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</si>
  <si>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</si>
  <si>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</si>
  <si>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</si>
  <si>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</si>
  <si>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</si>
  <si>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</si>
  <si>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</si>
  <si>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</si>
  <si>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</si>
  <si>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</si>
  <si>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</si>
  <si>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</si>
  <si>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</si>
  <si>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</si>
  <si>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</si>
  <si>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</si>
  <si>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</si>
  <si>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</si>
  <si>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</si>
  <si>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</si>
  <si>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</si>
  <si>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</si>
  <si>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</si>
  <si>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</si>
  <si>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</si>
  <si>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</si>
  <si>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</si>
  <si>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</si>
  <si>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</si>
  <si>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</si>
  <si>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</si>
  <si>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</si>
  <si>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</si>
  <si>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</si>
  <si>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</si>
  <si>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</si>
  <si>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</si>
  <si>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</si>
  <si>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</si>
  <si>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</si>
  <si>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</si>
  <si>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</si>
  <si>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</si>
  <si>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</si>
  <si>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</si>
  <si>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</si>
  <si>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</si>
  <si>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</si>
  <si>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</si>
  <si>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</si>
  <si>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</si>
  <si>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</si>
  <si>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</si>
  <si>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</si>
  <si>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</si>
  <si>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</si>
  <si>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</si>
  <si>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</si>
  <si>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</si>
  <si>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</si>
  <si>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</si>
  <si>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</si>
  <si>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</si>
  <si>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</si>
  <si>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</si>
  <si>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</si>
  <si>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</si>
  <si>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</si>
  <si>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</si>
  <si>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</si>
  <si>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</si>
  <si>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</si>
  <si>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</si>
  <si>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</si>
  <si>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</si>
  <si>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</si>
  <si>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</si>
  <si>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</si>
  <si>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</si>
  <si>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</si>
  <si>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</si>
  <si>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</si>
  <si>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</si>
  <si>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</si>
  <si>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</si>
  <si>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</si>
  <si>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</si>
  <si>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</si>
  <si>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</si>
  <si>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</si>
  <si>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</si>
  <si>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</si>
  <si>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</si>
  <si>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</si>
  <si>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</si>
  <si>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</si>
  <si>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</si>
  <si>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</si>
  <si>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</si>
  <si>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</si>
  <si>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</si>
  <si>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</si>
  <si>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</si>
  <si>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</si>
  <si>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</si>
  <si>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</si>
  <si>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</si>
  <si>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</si>
  <si>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</si>
  <si>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</si>
  <si>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</si>
  <si>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</si>
  <si>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</si>
  <si>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</si>
  <si>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</si>
  <si>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</si>
  <si>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</si>
  <si>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</si>
  <si>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</si>
  <si>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</si>
  <si>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</si>
  <si>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</si>
  <si>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</si>
  <si>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</si>
  <si>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</si>
  <si>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</si>
  <si>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</si>
  <si>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</si>
  <si>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</si>
  <si>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</si>
  <si>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</si>
  <si>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</si>
  <si>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</si>
  <si>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</si>
  <si>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</si>
  <si>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</si>
  <si>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</si>
  <si>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</si>
  <si>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</si>
  <si>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</si>
  <si>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</si>
  <si>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</si>
  <si>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</si>
  <si>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</si>
  <si>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</si>
  <si>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</si>
  <si>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</si>
  <si>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</si>
  <si>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</si>
  <si>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</si>
  <si>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</si>
  <si>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</si>
  <si>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</si>
  <si>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</si>
  <si>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</si>
  <si>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</si>
  <si>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</si>
  <si>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</si>
  <si>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</si>
  <si>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</si>
  <si>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</si>
  <si>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</si>
  <si>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</si>
  <si>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</si>
  <si>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</si>
  <si>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</si>
  <si>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</si>
  <si>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</si>
  <si>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</si>
  <si>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</si>
  <si>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</si>
  <si>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</si>
  <si>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</si>
  <si>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</si>
  <si>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</si>
  <si>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</si>
  <si>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</si>
  <si>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</si>
  <si>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</si>
  <si>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</si>
  <si>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</si>
  <si>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</si>
  <si>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</si>
  <si>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</si>
  <si>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</si>
  <si>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</si>
  <si>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</si>
  <si>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</si>
  <si>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</si>
  <si>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</si>
  <si>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</si>
  <si>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</si>
  <si>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</si>
  <si>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</si>
  <si>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</si>
  <si>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</si>
  <si>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</si>
  <si>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</si>
  <si>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</si>
  <si>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</si>
  <si>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</si>
  <si>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</si>
  <si>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</si>
  <si>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</si>
  <si>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</si>
  <si>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</si>
  <si>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</si>
  <si>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</si>
  <si>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</si>
  <si>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</si>
  <si>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</si>
  <si>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</si>
  <si>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</si>
  <si>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</si>
  <si>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</si>
  <si>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</si>
  <si>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</si>
  <si>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</si>
  <si>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</si>
  <si>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</si>
  <si>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</si>
  <si>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</si>
  <si>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</si>
  <si>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</si>
  <si>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</si>
  <si>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</si>
  <si>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</si>
  <si>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</si>
  <si>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</si>
  <si>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</si>
  <si>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</si>
  <si>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</si>
  <si>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</si>
  <si>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</si>
  <si>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</si>
  <si>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</si>
  <si>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</si>
  <si>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</si>
  <si>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</si>
  <si>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</si>
  <si>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</si>
  <si>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</si>
  <si>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</si>
  <si>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</si>
  <si>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</si>
  <si>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</si>
  <si>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</si>
  <si>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</si>
  <si>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</si>
  <si>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</si>
  <si>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</si>
  <si>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</si>
  <si>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</si>
  <si>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</si>
  <si>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</si>
  <si>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</si>
  <si>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</si>
  <si>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</si>
  <si>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</si>
  <si>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</si>
  <si>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</si>
  <si>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</si>
  <si>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</si>
  <si>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</si>
  <si>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</si>
  <si>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</si>
  <si>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</si>
  <si>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</si>
  <si>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</si>
  <si>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</si>
  <si>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</si>
  <si>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</si>
  <si>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</si>
  <si>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</si>
  <si>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</si>
  <si>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</si>
  <si>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</si>
  <si>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</si>
  <si>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</si>
  <si>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</si>
  <si>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</si>
  <si>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</si>
  <si>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</si>
  <si>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</si>
  <si>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</si>
  <si>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</si>
  <si>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</si>
  <si>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</si>
  <si>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</si>
  <si>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</si>
  <si>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</si>
  <si>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</si>
  <si>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</si>
  <si>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</si>
  <si>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</si>
  <si>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</si>
  <si>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</si>
  <si>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</si>
  <si>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</si>
  <si>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</si>
  <si>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</si>
  <si>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</si>
  <si>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</si>
  <si>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</si>
  <si>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</si>
  <si>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</si>
  <si>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</si>
  <si>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</si>
  <si>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</si>
  <si>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</si>
  <si>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</si>
  <si>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</si>
  <si>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</si>
  <si>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</si>
  <si>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</si>
  <si>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</si>
  <si>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</si>
  <si>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</si>
  <si>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</si>
  <si>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</si>
  <si>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</si>
  <si>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</si>
  <si>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</si>
  <si>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</si>
  <si>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</si>
  <si>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</si>
  <si>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</si>
  <si>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</si>
  <si>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</si>
  <si>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</si>
  <si>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</si>
  <si>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</si>
  <si>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</si>
  <si>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</si>
  <si>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</si>
  <si>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</si>
  <si>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</si>
  <si>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</si>
  <si>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</si>
  <si>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</si>
  <si>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</si>
  <si>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</si>
  <si>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</si>
  <si>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</si>
  <si>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</si>
  <si>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</si>
  <si>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</si>
  <si>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</si>
  <si>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</si>
  <si>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</si>
  <si>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ОБЩИНСКА БАНКА - ПЕРСПЕКТИВА</t>
  </si>
  <si>
    <t>05-1475</t>
  </si>
  <si>
    <t>175745807</t>
  </si>
  <si>
    <t>гр.София, ул.Врабча №10</t>
  </si>
  <si>
    <t>02/9356522</t>
  </si>
  <si>
    <t>mbam@municipalbank.bg</t>
  </si>
  <si>
    <t>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</si>
  <si>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</si>
  <si>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</si>
  <si>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</si>
  <si>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</si>
  <si>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</si>
  <si>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02/9356624</t>
  </si>
  <si>
    <t>ttaneva@municipalbank.bg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</si>
</sst>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0.000000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43617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43670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1353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1339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0" sqref="G2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ОБЩИНСКА БАНКА - ПЕРСПЕКТИВА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43670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4145579</v>
      </c>
      <c r="H11" s="145">
        <v>4145579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1194068</v>
      </c>
      <c r="H13" s="127">
        <v>1194068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>
        <v>153395</v>
      </c>
      <c r="D15" s="127">
        <v>153395</v>
      </c>
      <c r="E15" s="71" t="s">
        <v>91</v>
      </c>
      <c r="F15" s="156" t="s">
        <v>177</v>
      </c>
      <c r="G15" s="127">
        <v>70587</v>
      </c>
      <c r="H15" s="127">
        <v>130840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153395</v>
      </c>
      <c r="D16" s="146">
        <f>D12+D15</f>
        <v>153395</v>
      </c>
      <c r="E16" s="73" t="s">
        <v>23</v>
      </c>
      <c r="F16" s="121" t="s">
        <v>178</v>
      </c>
      <c r="G16" s="146">
        <f>SUM(G13:G15)</f>
        <v>1264655</v>
      </c>
      <c r="H16" s="146">
        <f>SUM(H13:H15)</f>
        <v>1324908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153395</v>
      </c>
      <c r="D18" s="146">
        <f>D16+D17</f>
        <v>153395</v>
      </c>
      <c r="E18" s="71" t="s">
        <v>26</v>
      </c>
      <c r="F18" s="156" t="s">
        <v>179</v>
      </c>
      <c r="G18" s="138">
        <f>SUM(G19:G20)</f>
        <v>-120523</v>
      </c>
      <c r="H18" s="138">
        <f>SUM(H19:H20)</f>
        <v>-60253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-120523</v>
      </c>
      <c r="H20" s="127">
        <v>-60253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2916597</v>
      </c>
      <c r="D22" s="316">
        <v>2329000</v>
      </c>
      <c r="E22" s="166" t="s">
        <v>924</v>
      </c>
      <c r="F22" s="126" t="s">
        <v>925</v>
      </c>
      <c r="G22" s="127">
        <v>-54193</v>
      </c>
      <c r="H22" s="127">
        <v>-120523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-174716</v>
      </c>
      <c r="H23" s="146">
        <f>H19+H21+H20+H22</f>
        <v>-180776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5235518</v>
      </c>
      <c r="H24" s="146">
        <f>H11+H16+H23</f>
        <v>5289711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2916597</v>
      </c>
      <c r="D25" s="146">
        <f>SUM(D21:D24)</f>
        <v>2329000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2176648</v>
      </c>
      <c r="D27" s="138">
        <f>SUM(D28:D31)</f>
        <v>2818913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11122</v>
      </c>
      <c r="H28" s="138">
        <f>SUM(H29:H31)</f>
        <v>11597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355</v>
      </c>
      <c r="H29" s="152">
        <v>355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10767</v>
      </c>
      <c r="H30" s="152">
        <v>11242</v>
      </c>
    </row>
    <row r="31" spans="1:8" ht="15.75">
      <c r="A31" s="169" t="s">
        <v>10</v>
      </c>
      <c r="B31" s="126" t="s">
        <v>159</v>
      </c>
      <c r="C31" s="152">
        <v>2176648</v>
      </c>
      <c r="D31" s="152">
        <v>2818913</v>
      </c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2176648</v>
      </c>
      <c r="D37" s="137">
        <f>SUM(D32:D36)+D27</f>
        <v>2818913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11122</v>
      </c>
      <c r="H40" s="153">
        <f>SUM(H32:H39)+H28+H27</f>
        <v>11597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5093245</v>
      </c>
      <c r="D45" s="153">
        <f>D25+D37+D43+D44</f>
        <v>5147913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5246640</v>
      </c>
      <c r="D47" s="368">
        <f>D18+D45</f>
        <v>5301308</v>
      </c>
      <c r="E47" s="158" t="s">
        <v>35</v>
      </c>
      <c r="F47" s="121" t="s">
        <v>199</v>
      </c>
      <c r="G47" s="369">
        <f>G24+G40</f>
        <v>5246640</v>
      </c>
      <c r="H47" s="369">
        <f>H24+H40</f>
        <v>5301308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5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ОБЩИНСКА БАНКА - ПЕРСПЕКТИВА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01.06.2019 - 30.06.2019</v>
      </c>
      <c r="B4" s="38"/>
      <c r="C4" s="37"/>
      <c r="D4" s="38"/>
      <c r="E4" s="38"/>
      <c r="F4" s="33" t="s">
        <v>874</v>
      </c>
      <c r="G4" s="283">
        <f>ReportedCompletionDate</f>
        <v>43670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183</v>
      </c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43469</v>
      </c>
      <c r="D14" s="139">
        <v>93924</v>
      </c>
      <c r="E14" s="81" t="s">
        <v>890</v>
      </c>
      <c r="F14" s="171" t="s">
        <v>775</v>
      </c>
      <c r="G14" s="139">
        <v>27484</v>
      </c>
      <c r="H14" s="139">
        <v>25677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251</v>
      </c>
      <c r="D16" s="139">
        <v>195</v>
      </c>
      <c r="E16" s="86" t="s">
        <v>892</v>
      </c>
      <c r="F16" s="171" t="s">
        <v>777</v>
      </c>
      <c r="G16" s="139">
        <v>30593</v>
      </c>
      <c r="H16" s="139">
        <v>87311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43903</v>
      </c>
      <c r="D18" s="142">
        <f>SUM(D12:D16)</f>
        <v>94119</v>
      </c>
      <c r="E18" s="83" t="s">
        <v>20</v>
      </c>
      <c r="F18" s="172" t="s">
        <v>779</v>
      </c>
      <c r="G18" s="142">
        <f>SUM(G12:G17)</f>
        <v>58077</v>
      </c>
      <c r="H18" s="142">
        <f>SUM(H12:H17)</f>
        <v>112988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68367</v>
      </c>
      <c r="D21" s="139">
        <v>139392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68367</v>
      </c>
      <c r="D25" s="142">
        <f>SUM(D20:D24)</f>
        <v>139392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112270</v>
      </c>
      <c r="D26" s="142">
        <f>D18+D25</f>
        <v>233511</v>
      </c>
      <c r="E26" s="144" t="s">
        <v>40</v>
      </c>
      <c r="F26" s="172" t="s">
        <v>781</v>
      </c>
      <c r="G26" s="142">
        <f>G18+G25</f>
        <v>58077</v>
      </c>
      <c r="H26" s="142">
        <f>H18+H25</f>
        <v>112988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54193</v>
      </c>
      <c r="H27" s="164">
        <f>IF((D26-H26)&gt;0,D26-H26,0)</f>
        <v>120523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54193</v>
      </c>
      <c r="H29" s="142">
        <f>H27</f>
        <v>120523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112270</v>
      </c>
      <c r="D30" s="142">
        <f>D26+D28+D29</f>
        <v>233511</v>
      </c>
      <c r="E30" s="144" t="s">
        <v>789</v>
      </c>
      <c r="F30" s="172" t="s">
        <v>784</v>
      </c>
      <c r="G30" s="142">
        <f>G26+G29</f>
        <v>112270</v>
      </c>
      <c r="H30" s="142">
        <f>H26+H29</f>
        <v>233511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38" sqref="H3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ОБЩИНСКА БАНКА - ПЕРСПЕКТИВА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01.06.2019 - 30.06.2019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43670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6" t="s">
        <v>58</v>
      </c>
      <c r="B9" s="376" t="s">
        <v>201</v>
      </c>
      <c r="C9" s="376" t="s">
        <v>3</v>
      </c>
      <c r="D9" s="376"/>
      <c r="E9" s="376"/>
      <c r="F9" s="376" t="s">
        <v>4</v>
      </c>
      <c r="G9" s="376"/>
      <c r="H9" s="376"/>
    </row>
    <row r="10" spans="1:8" ht="33" customHeight="1">
      <c r="A10" s="377"/>
      <c r="B10" s="377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619061</v>
      </c>
      <c r="D21" s="316">
        <v>-6020</v>
      </c>
      <c r="E21" s="317">
        <f>SUM(C21:D21)</f>
        <v>613041</v>
      </c>
      <c r="F21" s="316">
        <v>10000</v>
      </c>
      <c r="G21" s="316">
        <v>-5207</v>
      </c>
      <c r="H21" s="317">
        <f>SUM(F21:G21)</f>
        <v>4793</v>
      </c>
    </row>
    <row r="22" spans="1:8" ht="12.75">
      <c r="A22" s="315" t="s">
        <v>900</v>
      </c>
      <c r="B22" s="41" t="s">
        <v>800</v>
      </c>
      <c r="C22" s="316">
        <v>0</v>
      </c>
      <c r="D22" s="316">
        <v>0</v>
      </c>
      <c r="E22" s="317">
        <f aca="true" t="shared" si="2" ref="E22:E29">SUM(C22:D22)</f>
        <v>0</v>
      </c>
      <c r="F22" s="316">
        <v>0</v>
      </c>
      <c r="G22" s="316">
        <v>0</v>
      </c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43649</v>
      </c>
      <c r="D23" s="316">
        <v>-251</v>
      </c>
      <c r="E23" s="317">
        <f t="shared" si="2"/>
        <v>43398</v>
      </c>
      <c r="F23" s="316">
        <v>87424</v>
      </c>
      <c r="G23" s="316">
        <v>-195</v>
      </c>
      <c r="H23" s="317">
        <f t="shared" si="3"/>
        <v>87229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-65715</v>
      </c>
      <c r="E25" s="317">
        <f t="shared" si="2"/>
        <v>-65715</v>
      </c>
      <c r="F25" s="316">
        <v>0</v>
      </c>
      <c r="G25" s="316">
        <v>-133980</v>
      </c>
      <c r="H25" s="317">
        <f t="shared" si="3"/>
        <v>-133980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-2160</v>
      </c>
      <c r="E26" s="317">
        <f t="shared" si="2"/>
        <v>-2160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-967</v>
      </c>
      <c r="E28" s="317">
        <f t="shared" si="2"/>
        <v>-967</v>
      </c>
      <c r="F28" s="316">
        <v>0</v>
      </c>
      <c r="G28" s="316">
        <v>-1331</v>
      </c>
      <c r="H28" s="317">
        <f t="shared" si="3"/>
        <v>-1331</v>
      </c>
    </row>
    <row r="29" spans="1:8" ht="21" customHeight="1">
      <c r="A29" s="313" t="s">
        <v>94</v>
      </c>
      <c r="B29" s="136" t="s">
        <v>807</v>
      </c>
      <c r="C29" s="320">
        <f>SUM(C21:C28)</f>
        <v>662710</v>
      </c>
      <c r="D29" s="320">
        <f>SUM(D21:D28)</f>
        <v>-75113</v>
      </c>
      <c r="E29" s="317">
        <f t="shared" si="2"/>
        <v>587597</v>
      </c>
      <c r="F29" s="320">
        <f>SUM(F21:F28)</f>
        <v>97424</v>
      </c>
      <c r="G29" s="320">
        <f>SUM(G21:G28)</f>
        <v>-145043</v>
      </c>
      <c r="H29" s="317">
        <f t="shared" si="3"/>
        <v>-47619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662710</v>
      </c>
      <c r="D37" s="320">
        <f t="shared" si="5"/>
        <v>-75113</v>
      </c>
      <c r="E37" s="320">
        <f t="shared" si="5"/>
        <v>587597</v>
      </c>
      <c r="F37" s="320">
        <f t="shared" si="5"/>
        <v>97424</v>
      </c>
      <c r="G37" s="320">
        <f t="shared" si="5"/>
        <v>-145043</v>
      </c>
      <c r="H37" s="320">
        <f t="shared" si="5"/>
        <v>-47619</v>
      </c>
    </row>
    <row r="38" spans="1:8" ht="15.75">
      <c r="A38" s="313" t="s">
        <v>916</v>
      </c>
      <c r="B38" s="136" t="s">
        <v>815</v>
      </c>
      <c r="C38" s="325"/>
      <c r="D38" s="325"/>
      <c r="E38" s="165">
        <v>2329000</v>
      </c>
      <c r="F38" s="320"/>
      <c r="G38" s="320"/>
      <c r="H38" s="165">
        <v>2376619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2916597</v>
      </c>
      <c r="F39" s="320"/>
      <c r="G39" s="320"/>
      <c r="H39" s="320">
        <f>SUM(H37:H38)</f>
        <v>2329000</v>
      </c>
    </row>
    <row r="40" spans="1:8" ht="12.75">
      <c r="A40" s="318" t="s">
        <v>72</v>
      </c>
      <c r="B40" s="41" t="s">
        <v>817</v>
      </c>
      <c r="C40" s="326"/>
      <c r="D40" s="326"/>
      <c r="E40" s="316">
        <v>2916597</v>
      </c>
      <c r="F40" s="317"/>
      <c r="G40" s="317"/>
      <c r="H40" s="316">
        <v>2329000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79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ОБЩИНСКА БАНКА - ПЕРСПЕКТИВА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01.06.2019 - 30.06.2019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43670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8" t="s">
        <v>41</v>
      </c>
      <c r="B9" s="378" t="s">
        <v>201</v>
      </c>
      <c r="C9" s="378" t="s">
        <v>45</v>
      </c>
      <c r="D9" s="381" t="s">
        <v>42</v>
      </c>
      <c r="E9" s="384"/>
      <c r="F9" s="384"/>
      <c r="G9" s="381" t="s">
        <v>43</v>
      </c>
      <c r="H9" s="382"/>
      <c r="I9" s="378" t="s">
        <v>44</v>
      </c>
      <c r="J9" s="51"/>
    </row>
    <row r="10" spans="1:10" ht="30.75" customHeight="1">
      <c r="A10" s="379"/>
      <c r="B10" s="379" t="s">
        <v>141</v>
      </c>
      <c r="C10" s="383"/>
      <c r="D10" s="378" t="s">
        <v>875</v>
      </c>
      <c r="E10" s="378" t="s">
        <v>46</v>
      </c>
      <c r="F10" s="378" t="s">
        <v>95</v>
      </c>
      <c r="G10" s="378" t="s">
        <v>47</v>
      </c>
      <c r="H10" s="378" t="s">
        <v>48</v>
      </c>
      <c r="I10" s="379"/>
      <c r="J10" s="51"/>
    </row>
    <row r="11" spans="1:10" ht="30.75" customHeight="1">
      <c r="A11" s="380"/>
      <c r="B11" s="380"/>
      <c r="C11" s="380"/>
      <c r="D11" s="387"/>
      <c r="E11" s="380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4145579</v>
      </c>
      <c r="D14" s="370">
        <f>'1-SB'!H13</f>
        <v>1194068</v>
      </c>
      <c r="E14" s="370">
        <f>'1-SB'!H14</f>
        <v>0</v>
      </c>
      <c r="F14" s="370">
        <f>'1-SB'!H15</f>
        <v>130840</v>
      </c>
      <c r="G14" s="370">
        <f>'1-SB'!H19+'1-SB'!H21</f>
        <v>0</v>
      </c>
      <c r="H14" s="370">
        <f>'1-SB'!H20+'1-SB'!H22</f>
        <v>-180776</v>
      </c>
      <c r="I14" s="370">
        <f aca="true" t="shared" si="0" ref="I14:I36">SUM(C14:H14)</f>
        <v>5289711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4145579</v>
      </c>
      <c r="D18" s="371">
        <f t="shared" si="2"/>
        <v>1194068</v>
      </c>
      <c r="E18" s="371">
        <f>E14+E15</f>
        <v>0</v>
      </c>
      <c r="F18" s="371">
        <f t="shared" si="2"/>
        <v>130840</v>
      </c>
      <c r="G18" s="371">
        <f t="shared" si="2"/>
        <v>0</v>
      </c>
      <c r="H18" s="371">
        <f t="shared" si="2"/>
        <v>-180776</v>
      </c>
      <c r="I18" s="370">
        <f t="shared" si="0"/>
        <v>5289711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0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0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0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-54193</v>
      </c>
      <c r="I22" s="370">
        <f t="shared" si="0"/>
        <v>-54193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>
        <v>-60253</v>
      </c>
      <c r="G26" s="131"/>
      <c r="H26" s="131">
        <v>60253</v>
      </c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4145579</v>
      </c>
      <c r="D34" s="371">
        <f t="shared" si="7"/>
        <v>1194068</v>
      </c>
      <c r="E34" s="371">
        <f t="shared" si="7"/>
        <v>0</v>
      </c>
      <c r="F34" s="371">
        <f t="shared" si="7"/>
        <v>70587</v>
      </c>
      <c r="G34" s="371">
        <f t="shared" si="7"/>
        <v>0</v>
      </c>
      <c r="H34" s="371">
        <f t="shared" si="7"/>
        <v>-174716</v>
      </c>
      <c r="I34" s="370">
        <f t="shared" si="0"/>
        <v>5235518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4145579</v>
      </c>
      <c r="D36" s="374">
        <f t="shared" si="8"/>
        <v>1194068</v>
      </c>
      <c r="E36" s="374">
        <f t="shared" si="8"/>
        <v>0</v>
      </c>
      <c r="F36" s="374">
        <f t="shared" si="8"/>
        <v>70587</v>
      </c>
      <c r="G36" s="374">
        <f t="shared" si="8"/>
        <v>0</v>
      </c>
      <c r="H36" s="374">
        <f t="shared" si="8"/>
        <v>-174716</v>
      </c>
      <c r="I36" s="370">
        <f t="shared" si="0"/>
        <v>5235518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6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8" t="s">
        <v>1316</v>
      </c>
      <c r="B2" s="388"/>
      <c r="C2" s="388"/>
      <c r="D2" s="335"/>
      <c r="E2" s="38"/>
      <c r="F2" s="38"/>
      <c r="H2" s="58"/>
    </row>
    <row r="3" spans="1:8" ht="18" customHeight="1">
      <c r="A3" s="389" t="str">
        <f>CONCATENATE("на ",UPPER(dfName))</f>
        <v>на ОБЩИНСКА БАНКА - ПЕРСПЕКТИВА</v>
      </c>
      <c r="B3" s="389"/>
      <c r="C3" s="389"/>
      <c r="D3" s="32"/>
      <c r="E3" s="38"/>
      <c r="F3" s="38"/>
      <c r="G3" s="342"/>
      <c r="H3" s="58"/>
    </row>
    <row r="4" spans="1:8" ht="18" customHeight="1">
      <c r="A4" s="390" t="str">
        <f>"за периода "&amp;TEXT(StartDate,"dd.mm.yyyy")&amp;" - "&amp;TEXT(EndDate,"dd.mm.yyyy")</f>
        <v>за периода 01.06.2019 - 30.06.2019</v>
      </c>
      <c r="B4" s="390"/>
      <c r="C4" s="390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43670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70">
        <v>1</v>
      </c>
      <c r="B11" s="336" t="s">
        <v>1319</v>
      </c>
      <c r="C11" s="346" t="s">
        <v>1301</v>
      </c>
      <c r="D11" s="356" t="s">
        <v>958</v>
      </c>
    </row>
    <row r="12" spans="1:4" s="88" customFormat="1" ht="15.75">
      <c r="A12" s="170">
        <v>2</v>
      </c>
      <c r="B12" s="336" t="s">
        <v>1280</v>
      </c>
      <c r="C12" s="346" t="s">
        <v>1302</v>
      </c>
      <c r="D12" s="360">
        <v>414557.8689</v>
      </c>
    </row>
    <row r="13" spans="1:4" s="88" customFormat="1" ht="15.75">
      <c r="A13" s="170">
        <v>3</v>
      </c>
      <c r="B13" s="337" t="s">
        <v>1279</v>
      </c>
      <c r="C13" s="346" t="s">
        <v>1303</v>
      </c>
      <c r="D13" s="360">
        <v>414557.8689</v>
      </c>
    </row>
    <row r="14" spans="1:4" s="88" customFormat="1" ht="15.75">
      <c r="A14" s="170">
        <v>4</v>
      </c>
      <c r="B14" s="338" t="s">
        <v>1292</v>
      </c>
      <c r="C14" s="346" t="s">
        <v>1304</v>
      </c>
      <c r="D14" s="360">
        <v>0</v>
      </c>
    </row>
    <row r="15" spans="1:4" s="88" customFormat="1" ht="15.75">
      <c r="A15" s="170">
        <v>5</v>
      </c>
      <c r="B15" s="338" t="s">
        <v>1294</v>
      </c>
      <c r="C15" s="346" t="s">
        <v>1305</v>
      </c>
      <c r="D15" s="361">
        <v>0</v>
      </c>
    </row>
    <row r="16" spans="1:4" s="88" customFormat="1" ht="15.75">
      <c r="A16" s="170">
        <v>6</v>
      </c>
      <c r="B16" s="338" t="s">
        <v>1293</v>
      </c>
      <c r="C16" s="346" t="s">
        <v>1306</v>
      </c>
      <c r="D16" s="360">
        <v>0</v>
      </c>
    </row>
    <row r="17" spans="1:4" s="88" customFormat="1" ht="15.75">
      <c r="A17" s="170">
        <v>7</v>
      </c>
      <c r="B17" s="338" t="s">
        <v>1295</v>
      </c>
      <c r="C17" s="346" t="s">
        <v>1307</v>
      </c>
      <c r="D17" s="361">
        <v>0</v>
      </c>
    </row>
    <row r="18" spans="1:4" s="88" customFormat="1" ht="15.75">
      <c r="A18" s="170">
        <v>8</v>
      </c>
      <c r="B18" s="338" t="s">
        <v>1296</v>
      </c>
      <c r="C18" s="346" t="s">
        <v>1308</v>
      </c>
      <c r="D18" s="360">
        <v>12.7599</v>
      </c>
    </row>
    <row r="19" spans="1:4" s="88" customFormat="1" ht="15.75">
      <c r="A19" s="170">
        <v>9</v>
      </c>
      <c r="B19" s="338" t="s">
        <v>1297</v>
      </c>
      <c r="C19" s="346" t="s">
        <v>1309</v>
      </c>
      <c r="D19" s="360">
        <v>12.6292</v>
      </c>
    </row>
    <row r="20" spans="1:4" ht="15.75">
      <c r="A20" s="170">
        <v>10</v>
      </c>
      <c r="B20" s="347" t="s">
        <v>1298</v>
      </c>
      <c r="C20" s="346" t="s">
        <v>1310</v>
      </c>
      <c r="D20" s="357">
        <v>65239.67</v>
      </c>
    </row>
    <row r="21" spans="1:4" ht="15.75">
      <c r="A21" s="170">
        <v>11</v>
      </c>
      <c r="B21" s="347" t="s">
        <v>1299</v>
      </c>
      <c r="C21" s="346" t="s">
        <v>1311</v>
      </c>
      <c r="D21" s="357">
        <v>2160</v>
      </c>
    </row>
    <row r="22" spans="1:4" ht="15.75">
      <c r="A22" s="170">
        <v>12</v>
      </c>
      <c r="B22" s="347" t="s">
        <v>1300</v>
      </c>
      <c r="C22" s="346" t="s">
        <v>1313</v>
      </c>
      <c r="D22" s="357">
        <v>25</v>
      </c>
    </row>
    <row r="23" spans="1:4" ht="15.75">
      <c r="A23" s="170">
        <v>13</v>
      </c>
      <c r="B23" s="347" t="s">
        <v>1324</v>
      </c>
      <c r="C23" s="346" t="s">
        <v>1328</v>
      </c>
      <c r="D23" s="359">
        <v>-0.010243</v>
      </c>
    </row>
    <row r="24" spans="1:4" ht="15.75">
      <c r="A24" s="170">
        <v>14</v>
      </c>
      <c r="B24" s="347" t="s">
        <v>1325</v>
      </c>
      <c r="C24" s="346" t="s">
        <v>1329</v>
      </c>
      <c r="D24" s="359">
        <v>0.024416</v>
      </c>
    </row>
    <row r="25" spans="1:4" ht="15.75">
      <c r="A25" s="170">
        <v>15</v>
      </c>
      <c r="B25" s="347" t="s">
        <v>1326</v>
      </c>
      <c r="C25" s="346" t="s">
        <v>1330</v>
      </c>
      <c r="D25" s="359">
        <v>-0.020734</v>
      </c>
    </row>
    <row r="26" spans="1:4" ht="15.75">
      <c r="A26" s="170">
        <v>16</v>
      </c>
      <c r="B26" s="347" t="s">
        <v>1327</v>
      </c>
      <c r="C26" s="346" t="s">
        <v>1331</v>
      </c>
      <c r="D26" s="359">
        <v>0.080566</v>
      </c>
    </row>
    <row r="29" ht="15.75">
      <c r="B29" s="375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ОБЩИНСКА БАНКА - ПЕРСПЕКТИВА</v>
      </c>
      <c r="B3" s="179" t="str">
        <f aca="true" t="shared" si="1" ref="B3:B34">dfRG</f>
        <v>05-1475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ОБЩИНСКА БАНКА - ПЕРСПЕКТИВА</v>
      </c>
      <c r="B4" s="179" t="str">
        <f t="shared" si="1"/>
        <v>05-1475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ОБЩИНСКА БАНКА - ПЕРСПЕКТИВА</v>
      </c>
      <c r="B5" s="179" t="str">
        <f t="shared" si="1"/>
        <v>05-1475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ОБЩИНСКА БАНКА - ПЕРСПЕКТИВА</v>
      </c>
      <c r="B6" s="179" t="str">
        <f t="shared" si="1"/>
        <v>05-1475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ОБЩИНСКА БАНКА - ПЕРСПЕКТИВА</v>
      </c>
      <c r="B7" s="179" t="str">
        <f t="shared" si="1"/>
        <v>05-1475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ОБЩИНСКА БАНКА - ПЕРСПЕКТИВА</v>
      </c>
      <c r="B8" s="179" t="str">
        <f t="shared" si="1"/>
        <v>05-1475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153395</v>
      </c>
    </row>
    <row r="9" spans="1:7" ht="15.75">
      <c r="A9" s="178" t="str">
        <f t="shared" si="0"/>
        <v>ОБЩИНСКА БАНКА - ПЕРСПЕКТИВА</v>
      </c>
      <c r="B9" s="179" t="str">
        <f t="shared" si="1"/>
        <v>05-1475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153395</v>
      </c>
    </row>
    <row r="10" spans="1:7" ht="15.75">
      <c r="A10" s="178" t="str">
        <f t="shared" si="0"/>
        <v>ОБЩИНСКА БАНКА - ПЕРСПЕКТИВА</v>
      </c>
      <c r="B10" s="179" t="str">
        <f t="shared" si="1"/>
        <v>05-1475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ОБЩИНСКА БАНКА - ПЕРСПЕКТИВА</v>
      </c>
      <c r="B11" s="179" t="str">
        <f t="shared" si="1"/>
        <v>05-1475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153395</v>
      </c>
    </row>
    <row r="12" spans="1:7" ht="15.75">
      <c r="A12" s="178" t="str">
        <f t="shared" si="0"/>
        <v>ОБЩИНСКА БАНКА - ПЕРСПЕКТИВА</v>
      </c>
      <c r="B12" s="179" t="str">
        <f t="shared" si="1"/>
        <v>05-1475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ОБЩИНСКА БАНКА - ПЕРСПЕКТИВА</v>
      </c>
      <c r="B13" s="179" t="str">
        <f t="shared" si="1"/>
        <v>05-1475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ОБЩИНСКА БАНКА - ПЕРСПЕКТИВА</v>
      </c>
      <c r="B14" s="179" t="str">
        <f t="shared" si="1"/>
        <v>05-1475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ОБЩИНСКА БАНКА - ПЕРСПЕКТИВА</v>
      </c>
      <c r="B15" s="179" t="str">
        <f t="shared" si="1"/>
        <v>05-1475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2916597</v>
      </c>
    </row>
    <row r="16" spans="1:7" ht="15.75">
      <c r="A16" s="178" t="str">
        <f t="shared" si="0"/>
        <v>ОБЩИНСКА БАНКА - ПЕРСПЕКТИВА</v>
      </c>
      <c r="B16" s="179" t="str">
        <f t="shared" si="1"/>
        <v>05-1475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ОБЩИНСКА БАНКА - ПЕРСПЕКТИВА</v>
      </c>
      <c r="B17" s="179" t="str">
        <f t="shared" si="1"/>
        <v>05-1475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ОБЩИНСКА БАНКА - ПЕРСПЕКТИВА</v>
      </c>
      <c r="B18" s="179" t="str">
        <f t="shared" si="1"/>
        <v>05-1475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2916597</v>
      </c>
    </row>
    <row r="19" spans="1:7" ht="15.75">
      <c r="A19" s="178" t="str">
        <f t="shared" si="0"/>
        <v>ОБЩИНСКА БАНКА - ПЕРСПЕКТИВА</v>
      </c>
      <c r="B19" s="179" t="str">
        <f t="shared" si="1"/>
        <v>05-1475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ОБЩИНСКА БАНКА - ПЕРСПЕКТИВА</v>
      </c>
      <c r="B20" s="179" t="str">
        <f t="shared" si="1"/>
        <v>05-1475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2176648</v>
      </c>
    </row>
    <row r="21" spans="1:7" ht="15.75">
      <c r="A21" s="178" t="str">
        <f t="shared" si="0"/>
        <v>ОБЩИНСКА БАНКА - ПЕРСПЕКТИВА</v>
      </c>
      <c r="B21" s="179" t="str">
        <f t="shared" si="1"/>
        <v>05-1475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ОБЩИНСКА БАНКА - ПЕРСПЕКТИВА</v>
      </c>
      <c r="B22" s="179" t="str">
        <f t="shared" si="1"/>
        <v>05-1475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ОБЩИНСКА БАНКА - ПЕРСПЕКТИВА</v>
      </c>
      <c r="B23" s="179" t="str">
        <f t="shared" si="1"/>
        <v>05-1475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ОБЩИНСКА БАНКА - ПЕРСПЕКТИВА</v>
      </c>
      <c r="B24" s="179" t="str">
        <f t="shared" si="1"/>
        <v>05-1475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2176648</v>
      </c>
    </row>
    <row r="25" spans="1:7" ht="15.75">
      <c r="A25" s="178" t="str">
        <f t="shared" si="0"/>
        <v>ОБЩИНСКА БАНКА - ПЕРСПЕКТИВА</v>
      </c>
      <c r="B25" s="179" t="str">
        <f t="shared" si="1"/>
        <v>05-1475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ОБЩИНСКА БАНКА - ПЕРСПЕКТИВА</v>
      </c>
      <c r="B26" s="179" t="str">
        <f t="shared" si="1"/>
        <v>05-1475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ОБЩИНСКА БАНКА - ПЕРСПЕКТИВА</v>
      </c>
      <c r="B27" s="179" t="str">
        <f t="shared" si="1"/>
        <v>05-1475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ОБЩИНСКА БАНКА - ПЕРСПЕКТИВА</v>
      </c>
      <c r="B28" s="179" t="str">
        <f t="shared" si="1"/>
        <v>05-1475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ОБЩИНСКА БАНКА - ПЕРСПЕКТИВА</v>
      </c>
      <c r="B29" s="179" t="str">
        <f t="shared" si="1"/>
        <v>05-1475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ОБЩИНСКА БАНКА - ПЕРСПЕКТИВА</v>
      </c>
      <c r="B30" s="179" t="str">
        <f t="shared" si="1"/>
        <v>05-1475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2176648</v>
      </c>
    </row>
    <row r="31" spans="1:7" ht="15.75">
      <c r="A31" s="178" t="str">
        <f t="shared" si="0"/>
        <v>ОБЩИНСКА БАНКА - ПЕРСПЕКТИВА</v>
      </c>
      <c r="B31" s="179" t="str">
        <f t="shared" si="1"/>
        <v>05-1475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ОБЩИНСКА БАНКА - ПЕРСПЕКТИВА</v>
      </c>
      <c r="B32" s="179" t="str">
        <f t="shared" si="1"/>
        <v>05-1475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ОБЩИНСКА БАНКА - ПЕРСПЕКТИВА</v>
      </c>
      <c r="B33" s="179" t="str">
        <f t="shared" si="1"/>
        <v>05-1475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ОБЩИНСКА БАНКА - ПЕРСПЕКТИВА</v>
      </c>
      <c r="B34" s="179" t="str">
        <f t="shared" si="1"/>
        <v>05-1475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ОБЩИНСКА БАНКА - ПЕРСПЕКТИВА</v>
      </c>
      <c r="B35" s="179" t="str">
        <f aca="true" t="shared" si="4" ref="B35:B58">dfRG</f>
        <v>05-1475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ОБЩИНСКА БАНКА - ПЕРСПЕКТИВА</v>
      </c>
      <c r="B36" s="179" t="str">
        <f t="shared" si="4"/>
        <v>05-1475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ОБЩИНСКА БАНКА - ПЕРСПЕКТИВА</v>
      </c>
      <c r="B37" s="179" t="str">
        <f t="shared" si="4"/>
        <v>05-1475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ОБЩИНСКА БАНКА - ПЕРСПЕКТИВА</v>
      </c>
      <c r="B38" s="179" t="str">
        <f t="shared" si="4"/>
        <v>05-1475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5093245</v>
      </c>
    </row>
    <row r="39" spans="1:7" ht="15.75">
      <c r="A39" s="178" t="str">
        <f t="shared" si="3"/>
        <v>ОБЩИНСКА БАНКА - ПЕРСПЕКТИВА</v>
      </c>
      <c r="B39" s="179" t="str">
        <f t="shared" si="4"/>
        <v>05-1475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5246640</v>
      </c>
    </row>
    <row r="40" spans="1:7" ht="15.75">
      <c r="A40" s="197" t="str">
        <f t="shared" si="3"/>
        <v>ОБЩИНСКА БАНКА - ПЕРСПЕКТИВА</v>
      </c>
      <c r="B40" s="198" t="str">
        <f t="shared" si="4"/>
        <v>05-1475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ОБЩИНСКА БАНКА - ПЕРСПЕКТИВА</v>
      </c>
      <c r="B41" s="198" t="str">
        <f t="shared" si="4"/>
        <v>05-1475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4145579</v>
      </c>
    </row>
    <row r="42" spans="1:7" ht="15.75">
      <c r="A42" s="197" t="str">
        <f t="shared" si="3"/>
        <v>ОБЩИНСКА БАНКА - ПЕРСПЕКТИВА</v>
      </c>
      <c r="B42" s="198" t="str">
        <f t="shared" si="4"/>
        <v>05-1475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ОБЩИНСКА БАНКА - ПЕРСПЕКТИВА</v>
      </c>
      <c r="B43" s="198" t="str">
        <f t="shared" si="4"/>
        <v>05-1475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1194068</v>
      </c>
    </row>
    <row r="44" spans="1:7" ht="15.75">
      <c r="A44" s="197" t="str">
        <f t="shared" si="3"/>
        <v>ОБЩИНСКА БАНКА - ПЕРСПЕКТИВА</v>
      </c>
      <c r="B44" s="198" t="str">
        <f t="shared" si="4"/>
        <v>05-1475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ОБЩИНСКА БАНКА - ПЕРСПЕКТИВА</v>
      </c>
      <c r="B45" s="198" t="str">
        <f t="shared" si="4"/>
        <v>05-1475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70587</v>
      </c>
    </row>
    <row r="46" spans="1:7" ht="15.75">
      <c r="A46" s="197" t="str">
        <f t="shared" si="3"/>
        <v>ОБЩИНСКА БАНКА - ПЕРСПЕКТИВА</v>
      </c>
      <c r="B46" s="198" t="str">
        <f t="shared" si="4"/>
        <v>05-1475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1264655</v>
      </c>
    </row>
    <row r="47" spans="1:7" ht="15.75">
      <c r="A47" s="197" t="str">
        <f t="shared" si="3"/>
        <v>ОБЩИНСКА БАНКА - ПЕРСПЕКТИВА</v>
      </c>
      <c r="B47" s="198" t="str">
        <f t="shared" si="4"/>
        <v>05-1475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ОБЩИНСКА БАНКА - ПЕРСПЕКТИВА</v>
      </c>
      <c r="B48" s="198" t="str">
        <f t="shared" si="4"/>
        <v>05-1475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-120523</v>
      </c>
    </row>
    <row r="49" spans="1:7" ht="15.75">
      <c r="A49" s="197" t="str">
        <f t="shared" si="3"/>
        <v>ОБЩИНСКА БАНКА - ПЕРСПЕКТИВА</v>
      </c>
      <c r="B49" s="198" t="str">
        <f t="shared" si="4"/>
        <v>05-1475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ОБЩИНСКА БАНКА - ПЕРСПЕКТИВА</v>
      </c>
      <c r="B50" s="198" t="str">
        <f t="shared" si="4"/>
        <v>05-1475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-120523</v>
      </c>
    </row>
    <row r="51" spans="1:7" ht="15.75">
      <c r="A51" s="197" t="str">
        <f t="shared" si="3"/>
        <v>ОБЩИНСКА БАНКА - ПЕРСПЕКТИВА</v>
      </c>
      <c r="B51" s="198" t="str">
        <f t="shared" si="4"/>
        <v>05-1475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ОБЩИНСКА БАНКА - ПЕРСПЕКТИВА</v>
      </c>
      <c r="B52" s="198" t="str">
        <f t="shared" si="4"/>
        <v>05-1475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-54193</v>
      </c>
    </row>
    <row r="53" spans="1:7" ht="15.75">
      <c r="A53" s="197" t="str">
        <f t="shared" si="3"/>
        <v>ОБЩИНСКА БАНКА - ПЕРСПЕКТИВА</v>
      </c>
      <c r="B53" s="198" t="str">
        <f t="shared" si="4"/>
        <v>05-1475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-174716</v>
      </c>
    </row>
    <row r="54" spans="1:7" ht="15.75">
      <c r="A54" s="197" t="str">
        <f t="shared" si="3"/>
        <v>ОБЩИНСКА БАНКА - ПЕРСПЕКТИВА</v>
      </c>
      <c r="B54" s="198" t="str">
        <f t="shared" si="4"/>
        <v>05-1475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5235518</v>
      </c>
    </row>
    <row r="55" spans="1:7" ht="15.75">
      <c r="A55" s="197" t="str">
        <f t="shared" si="3"/>
        <v>ОБЩИНСКА БАНКА - ПЕРСПЕКТИВА</v>
      </c>
      <c r="B55" s="198" t="str">
        <f t="shared" si="4"/>
        <v>05-1475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ОБЩИНСКА БАНКА - ПЕРСПЕКТИВА</v>
      </c>
      <c r="B56" s="198" t="str">
        <f t="shared" si="4"/>
        <v>05-1475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ОБЩИНСКА БАНКА - ПЕРСПЕКТИВА</v>
      </c>
      <c r="B57" s="198" t="str">
        <f t="shared" si="4"/>
        <v>05-1475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11122</v>
      </c>
    </row>
    <row r="58" spans="1:7" ht="15.75">
      <c r="A58" s="197" t="str">
        <f t="shared" si="3"/>
        <v>ОБЩИНСКА БАНКА - ПЕРСПЕКТИВА</v>
      </c>
      <c r="B58" s="198" t="str">
        <f t="shared" si="4"/>
        <v>05-1475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355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10767</v>
      </c>
    </row>
    <row r="60" spans="1:7" ht="15.75">
      <c r="A60" s="197" t="str">
        <f aca="true" t="shared" si="6" ref="A60:A81">dfName</f>
        <v>ОБЩИНСКА БАНКА - ПЕРСПЕКТИВА</v>
      </c>
      <c r="B60" s="198" t="str">
        <f aca="true" t="shared" si="7" ref="B60:B81">dfRG</f>
        <v>05-1475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ОБЩИНСКА БАНКА - ПЕРСПЕКТИВА</v>
      </c>
      <c r="B61" s="198" t="str">
        <f t="shared" si="7"/>
        <v>05-1475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ОБЩИНСКА БАНКА - ПЕРСПЕКТИВА</v>
      </c>
      <c r="B62" s="198" t="str">
        <f t="shared" si="7"/>
        <v>05-1475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ОБЩИНСКА БАНКА - ПЕРСПЕКТИВА</v>
      </c>
      <c r="B63" s="198" t="str">
        <f t="shared" si="7"/>
        <v>05-1475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ОБЩИНСКА БАНКА - ПЕРСПЕКТИВА</v>
      </c>
      <c r="B64" s="198" t="str">
        <f t="shared" si="7"/>
        <v>05-1475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ОБЩИНСКА БАНКА - ПЕРСПЕКТИВА</v>
      </c>
      <c r="B65" s="198" t="str">
        <f t="shared" si="7"/>
        <v>05-1475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ОБЩИНСКА БАНКА - ПЕРСПЕКТИВА</v>
      </c>
      <c r="B66" s="198" t="str">
        <f t="shared" si="7"/>
        <v>05-1475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ОБЩИНСКА БАНКА - ПЕРСПЕКТИВА</v>
      </c>
      <c r="B67" s="198" t="str">
        <f t="shared" si="7"/>
        <v>05-1475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ОБЩИНСКА БАНКА - ПЕРСПЕКТИВА</v>
      </c>
      <c r="B68" s="198" t="str">
        <f t="shared" si="7"/>
        <v>05-1475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ОБЩИНСКА БАНКА - ПЕРСПЕКТИВА</v>
      </c>
      <c r="B69" s="198" t="str">
        <f t="shared" si="7"/>
        <v>05-1475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11122</v>
      </c>
    </row>
    <row r="70" spans="1:7" ht="15.75">
      <c r="A70" s="197" t="str">
        <f t="shared" si="6"/>
        <v>ОБЩИНСКА БАНКА - ПЕРСПЕКТИВА</v>
      </c>
      <c r="B70" s="198" t="str">
        <f t="shared" si="7"/>
        <v>05-1475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5246640</v>
      </c>
    </row>
    <row r="71" spans="1:7" ht="15.75">
      <c r="A71" s="215" t="str">
        <f t="shared" si="6"/>
        <v>ОБЩИНСКА БАНКА - ПЕРСПЕКТИВА</v>
      </c>
      <c r="B71" s="216" t="str">
        <f t="shared" si="7"/>
        <v>05-1475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ОБЩИНСКА БАНКА - ПЕРСПЕКТИВА</v>
      </c>
      <c r="B72" s="216" t="str">
        <f t="shared" si="7"/>
        <v>05-1475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ОБЩИНСКА БАНКА - ПЕРСПЕКТИВА</v>
      </c>
      <c r="B73" s="216" t="str">
        <f t="shared" si="7"/>
        <v>05-1475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ОБЩИНСКА БАНКА - ПЕРСПЕКТИВА</v>
      </c>
      <c r="B74" s="216" t="str">
        <f t="shared" si="7"/>
        <v>05-1475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183</v>
      </c>
    </row>
    <row r="75" spans="1:7" ht="31.5">
      <c r="A75" s="215" t="str">
        <f t="shared" si="6"/>
        <v>ОБЩИНСКА БАНКА - ПЕРСПЕКТИВА</v>
      </c>
      <c r="B75" s="216" t="str">
        <f t="shared" si="7"/>
        <v>05-1475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43469</v>
      </c>
    </row>
    <row r="76" spans="1:7" ht="15.75">
      <c r="A76" s="215" t="str">
        <f t="shared" si="6"/>
        <v>ОБЩИНСКА БАНКА - ПЕРСПЕКТИВА</v>
      </c>
      <c r="B76" s="216" t="str">
        <f t="shared" si="7"/>
        <v>05-1475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ОБЩИНСКА БАНКА - ПЕРСПЕКТИВА</v>
      </c>
      <c r="B77" s="216" t="str">
        <f t="shared" si="7"/>
        <v>05-1475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251</v>
      </c>
    </row>
    <row r="78" spans="1:7" ht="15.75">
      <c r="A78" s="215" t="str">
        <f t="shared" si="6"/>
        <v>ОБЩИНСКА БАНКА - ПЕРСПЕКТИВА</v>
      </c>
      <c r="B78" s="216" t="str">
        <f t="shared" si="7"/>
        <v>05-1475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43903</v>
      </c>
    </row>
    <row r="79" spans="1:7" ht="15.75">
      <c r="A79" s="215" t="str">
        <f t="shared" si="6"/>
        <v>ОБЩИНСКА БАНКА - ПЕРСПЕКТИВА</v>
      </c>
      <c r="B79" s="216" t="str">
        <f t="shared" si="7"/>
        <v>05-1475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ОБЩИНСКА БАНКА - ПЕРСПЕКТИВА</v>
      </c>
      <c r="B80" s="216" t="str">
        <f t="shared" si="7"/>
        <v>05-1475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ОБЩИНСКА БАНКА - ПЕРСПЕКТИВА</v>
      </c>
      <c r="B81" s="216" t="str">
        <f t="shared" si="7"/>
        <v>05-1475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68367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ОБЩИНСКА БАНКА - ПЕРСПЕКТИВА</v>
      </c>
      <c r="B83" s="216" t="str">
        <f aca="true" t="shared" si="10" ref="B83:B109">dfRG</f>
        <v>05-1475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ОБЩИНСКА БАНКА - ПЕРСПЕКТИВА</v>
      </c>
      <c r="B84" s="216" t="str">
        <f t="shared" si="10"/>
        <v>05-1475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ОБЩИНСКА БАНКА - ПЕРСПЕКТИВА</v>
      </c>
      <c r="B85" s="216" t="str">
        <f t="shared" si="10"/>
        <v>05-1475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68367</v>
      </c>
    </row>
    <row r="86" spans="1:7" ht="15.75">
      <c r="A86" s="215" t="str">
        <f t="shared" si="9"/>
        <v>ОБЩИНСКА БАНКА - ПЕРСПЕКТИВА</v>
      </c>
      <c r="B86" s="216" t="str">
        <f t="shared" si="10"/>
        <v>05-1475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112270</v>
      </c>
    </row>
    <row r="87" spans="1:7" ht="15.75">
      <c r="A87" s="215" t="str">
        <f t="shared" si="9"/>
        <v>ОБЩИНСКА БАНКА - ПЕРСПЕКТИВА</v>
      </c>
      <c r="B87" s="216" t="str">
        <f t="shared" si="10"/>
        <v>05-1475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ОБЩИНСКА БАНКА - ПЕРСПЕКТИВА</v>
      </c>
      <c r="B88" s="216" t="str">
        <f t="shared" si="10"/>
        <v>05-1475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ОБЩИНСКА БАНКА - ПЕРСПЕКТИВА</v>
      </c>
      <c r="B89" s="216" t="str">
        <f t="shared" si="10"/>
        <v>05-1475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ОБЩИНСКА БАНКА - ПЕРСПЕКТИВА</v>
      </c>
      <c r="B90" s="216" t="str">
        <f t="shared" si="10"/>
        <v>05-1475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112270</v>
      </c>
    </row>
    <row r="91" spans="1:7" ht="15.75">
      <c r="A91" s="226" t="str">
        <f t="shared" si="9"/>
        <v>ОБЩИНСКА БАНКА - ПЕРСПЕКТИВА</v>
      </c>
      <c r="B91" s="227" t="str">
        <f t="shared" si="10"/>
        <v>05-1475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ОБЩИНСКА БАНКА - ПЕРСПЕКТИВА</v>
      </c>
      <c r="B92" s="227" t="str">
        <f t="shared" si="10"/>
        <v>05-1475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ОБЩИНСКА БАНКА - ПЕРСПЕКТИВА</v>
      </c>
      <c r="B93" s="227" t="str">
        <f t="shared" si="10"/>
        <v>05-1475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ОБЩИНСКА БАНКА - ПЕРСПЕКТИВА</v>
      </c>
      <c r="B94" s="227" t="str">
        <f t="shared" si="10"/>
        <v>05-1475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ОБЩИНСКА БАНКА - ПЕРСПЕКТИВА</v>
      </c>
      <c r="B95" s="227" t="str">
        <f t="shared" si="10"/>
        <v>05-1475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27484</v>
      </c>
    </row>
    <row r="96" spans="1:7" ht="15.75">
      <c r="A96" s="226" t="str">
        <f t="shared" si="9"/>
        <v>ОБЩИНСКА БАНКА - ПЕРСПЕКТИВА</v>
      </c>
      <c r="B96" s="227" t="str">
        <f t="shared" si="10"/>
        <v>05-1475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ОБЩИНСКА БАНКА - ПЕРСПЕКТИВА</v>
      </c>
      <c r="B97" s="227" t="str">
        <f t="shared" si="10"/>
        <v>05-1475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30593</v>
      </c>
    </row>
    <row r="98" spans="1:7" ht="15.75">
      <c r="A98" s="226" t="str">
        <f t="shared" si="9"/>
        <v>ОБЩИНСКА БАНКА - ПЕРСПЕКТИВА</v>
      </c>
      <c r="B98" s="227" t="str">
        <f t="shared" si="10"/>
        <v>05-1475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ОБЩИНСКА БАНКА - ПЕРСПЕКТИВА</v>
      </c>
      <c r="B99" s="227" t="str">
        <f t="shared" si="10"/>
        <v>05-1475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58077</v>
      </c>
    </row>
    <row r="100" spans="1:7" ht="15.75">
      <c r="A100" s="226" t="str">
        <f t="shared" si="9"/>
        <v>ОБЩИНСКА БАНКА - ПЕРСПЕКТИВА</v>
      </c>
      <c r="B100" s="227" t="str">
        <f t="shared" si="10"/>
        <v>05-1475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ОБЩИНСКА БАНКА - ПЕРСПЕКТИВА</v>
      </c>
      <c r="B101" s="227" t="str">
        <f t="shared" si="10"/>
        <v>05-1475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ОБЩИНСКА БАНКА - ПЕРСПЕКТИВА</v>
      </c>
      <c r="B102" s="227" t="str">
        <f t="shared" si="10"/>
        <v>05-1475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58077</v>
      </c>
    </row>
    <row r="103" spans="1:7" ht="15.75">
      <c r="A103" s="226" t="str">
        <f t="shared" si="9"/>
        <v>ОБЩИНСКА БАНКА - ПЕРСПЕКТИВА</v>
      </c>
      <c r="B103" s="227" t="str">
        <f t="shared" si="10"/>
        <v>05-1475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54193</v>
      </c>
    </row>
    <row r="104" spans="1:7" ht="15.75">
      <c r="A104" s="226" t="str">
        <f t="shared" si="9"/>
        <v>ОБЩИНСКА БАНКА - ПЕРСПЕКТИВА</v>
      </c>
      <c r="B104" s="227" t="str">
        <f t="shared" si="10"/>
        <v>05-1475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ОБЩИНСКА БАНКА - ПЕРСПЕКТИВА</v>
      </c>
      <c r="B105" s="227" t="str">
        <f t="shared" si="10"/>
        <v>05-1475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54193</v>
      </c>
    </row>
    <row r="106" spans="1:7" ht="15.75">
      <c r="A106" s="226" t="str">
        <f t="shared" si="9"/>
        <v>ОБЩИНСКА БАНКА - ПЕРСПЕКТИВА</v>
      </c>
      <c r="B106" s="227" t="str">
        <f t="shared" si="10"/>
        <v>05-1475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112270</v>
      </c>
    </row>
    <row r="107" spans="1:7" ht="15.75">
      <c r="A107" s="238" t="str">
        <f t="shared" si="9"/>
        <v>ОБЩИНСКА БАНКА - ПЕРСПЕКТИВА</v>
      </c>
      <c r="B107" s="239" t="str">
        <f t="shared" si="10"/>
        <v>05-1475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ОБЩИНСКА БАНКА - ПЕРСПЕКТИВА</v>
      </c>
      <c r="B108" s="239" t="str">
        <f t="shared" si="10"/>
        <v>05-1475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ОБЩИНСКА БАНКА - ПЕРСПЕКТИВА</v>
      </c>
      <c r="B109" s="239" t="str">
        <f t="shared" si="10"/>
        <v>05-1475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ОБЩИНСКА БАНКА - ПЕРСПЕКТИВА</v>
      </c>
      <c r="B110" s="239" t="str">
        <f aca="true" t="shared" si="13" ref="B110:B141">dfRG</f>
        <v>05-1475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ОБЩИНСКА БАНКА - ПЕРСПЕКТИВА</v>
      </c>
      <c r="B111" s="239" t="str">
        <f t="shared" si="13"/>
        <v>05-1475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ОБЩИНСКА БАНКА - ПЕРСПЕКТИВА</v>
      </c>
      <c r="B112" s="239" t="str">
        <f t="shared" si="13"/>
        <v>05-1475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ОБЩИНСКА БАНКА - ПЕРСПЕКТИВА</v>
      </c>
      <c r="B113" s="239" t="str">
        <f t="shared" si="13"/>
        <v>05-1475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ОБЩИНСКА БАНКА - ПЕРСПЕКТИВА</v>
      </c>
      <c r="B114" s="239" t="str">
        <f t="shared" si="13"/>
        <v>05-1475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ОБЩИНСКА БАНКА - ПЕРСПЕКТИВА</v>
      </c>
      <c r="B115" s="239" t="str">
        <f t="shared" si="13"/>
        <v>05-1475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ОБЩИНСКА БАНКА - ПЕРСПЕКТИВА</v>
      </c>
      <c r="B116" s="239" t="str">
        <f t="shared" si="13"/>
        <v>05-1475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613041</v>
      </c>
    </row>
    <row r="117" spans="1:7" ht="31.5">
      <c r="A117" s="238" t="str">
        <f t="shared" si="12"/>
        <v>ОБЩИНСКА БАНКА - ПЕРСПЕКТИВА</v>
      </c>
      <c r="B117" s="239" t="str">
        <f t="shared" si="13"/>
        <v>05-1475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ОБЩИНСКА БАНКА - ПЕРСПЕКТИВА</v>
      </c>
      <c r="B118" s="239" t="str">
        <f t="shared" si="13"/>
        <v>05-1475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43398</v>
      </c>
    </row>
    <row r="119" spans="1:7" ht="15.75">
      <c r="A119" s="238" t="str">
        <f t="shared" si="12"/>
        <v>ОБЩИНСКА БАНКА - ПЕРСПЕКТИВА</v>
      </c>
      <c r="B119" s="239" t="str">
        <f t="shared" si="13"/>
        <v>05-1475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ОБЩИНСКА БАНКА - ПЕРСПЕКТИВА</v>
      </c>
      <c r="B120" s="239" t="str">
        <f t="shared" si="13"/>
        <v>05-1475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-65715</v>
      </c>
    </row>
    <row r="121" spans="1:7" ht="15.75">
      <c r="A121" s="238" t="str">
        <f t="shared" si="12"/>
        <v>ОБЩИНСКА БАНКА - ПЕРСПЕКТИВА</v>
      </c>
      <c r="B121" s="239" t="str">
        <f t="shared" si="13"/>
        <v>05-1475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-2160</v>
      </c>
    </row>
    <row r="122" spans="1:7" ht="15.75">
      <c r="A122" s="238" t="str">
        <f t="shared" si="12"/>
        <v>ОБЩИНСКА БАНКА - ПЕРСПЕКТИВА</v>
      </c>
      <c r="B122" s="239" t="str">
        <f t="shared" si="13"/>
        <v>05-1475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ОБЩИНСКА БАНКА - ПЕРСПЕКТИВА</v>
      </c>
      <c r="B123" s="239" t="str">
        <f t="shared" si="13"/>
        <v>05-1475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-967</v>
      </c>
    </row>
    <row r="124" spans="1:7" ht="31.5">
      <c r="A124" s="238" t="str">
        <f t="shared" si="12"/>
        <v>ОБЩИНСКА БАНКА - ПЕРСПЕКТИВА</v>
      </c>
      <c r="B124" s="239" t="str">
        <f t="shared" si="13"/>
        <v>05-1475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587597</v>
      </c>
    </row>
    <row r="125" spans="1:7" ht="15.75">
      <c r="A125" s="238" t="str">
        <f t="shared" si="12"/>
        <v>ОБЩИНСКА БАНКА - ПЕРСПЕКТИВА</v>
      </c>
      <c r="B125" s="239" t="str">
        <f t="shared" si="13"/>
        <v>05-1475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ОБЩИНСКА БАНКА - ПЕРСПЕКТИВА</v>
      </c>
      <c r="B126" s="239" t="str">
        <f t="shared" si="13"/>
        <v>05-1475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ОБЩИНСКА БАНКА - ПЕРСПЕКТИВА</v>
      </c>
      <c r="B127" s="239" t="str">
        <f t="shared" si="13"/>
        <v>05-1475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ОБЩИНСКА БАНКА - ПЕРСПЕКТИВА</v>
      </c>
      <c r="B128" s="239" t="str">
        <f t="shared" si="13"/>
        <v>05-1475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ОБЩИНСКА БАНКА - ПЕРСПЕКТИВА</v>
      </c>
      <c r="B129" s="239" t="str">
        <f t="shared" si="13"/>
        <v>05-1475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ОБЩИНСКА БАНКА - ПЕРСПЕКТИВА</v>
      </c>
      <c r="B130" s="239" t="str">
        <f t="shared" si="13"/>
        <v>05-1475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ОБЩИНСКА БАНКА - ПЕРСПЕКТИВА</v>
      </c>
      <c r="B131" s="239" t="str">
        <f t="shared" si="13"/>
        <v>05-1475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ОБЩИНСКА БАНКА - ПЕРСПЕКТИВА</v>
      </c>
      <c r="B132" s="239" t="str">
        <f t="shared" si="13"/>
        <v>05-1475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587597</v>
      </c>
    </row>
    <row r="133" spans="1:7" ht="31.5">
      <c r="A133" s="238" t="str">
        <f t="shared" si="12"/>
        <v>ОБЩИНСКА БАНКА - ПЕРСПЕКТИВА</v>
      </c>
      <c r="B133" s="239" t="str">
        <f t="shared" si="13"/>
        <v>05-1475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2329000</v>
      </c>
    </row>
    <row r="134" spans="1:7" ht="31.5">
      <c r="A134" s="238" t="str">
        <f t="shared" si="12"/>
        <v>ОБЩИНСКА БАНКА - ПЕРСПЕКТИВА</v>
      </c>
      <c r="B134" s="239" t="str">
        <f t="shared" si="13"/>
        <v>05-1475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2916597</v>
      </c>
    </row>
    <row r="135" spans="1:7" ht="15.75">
      <c r="A135" s="238" t="str">
        <f t="shared" si="12"/>
        <v>ОБЩИНСКА БАНКА - ПЕРСПЕКТИВА</v>
      </c>
      <c r="B135" s="239" t="str">
        <f t="shared" si="13"/>
        <v>05-1475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2916597</v>
      </c>
    </row>
    <row r="136" spans="1:7" ht="31.5">
      <c r="A136" s="226" t="str">
        <f t="shared" si="12"/>
        <v>ОБЩИНСКА БАНКА - ПЕРСПЕКТИВА</v>
      </c>
      <c r="B136" s="227" t="str">
        <f t="shared" si="13"/>
        <v>05-1475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ОБЩИНСКА БАНКА - ПЕРСПЕКТИВА</v>
      </c>
      <c r="B137" s="227" t="str">
        <f t="shared" si="13"/>
        <v>05-1475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5289711</v>
      </c>
    </row>
    <row r="138" spans="1:7" ht="31.5">
      <c r="A138" s="226" t="str">
        <f t="shared" si="12"/>
        <v>ОБЩИНСКА БАНКА - ПЕРСПЕКТИВА</v>
      </c>
      <c r="B138" s="227" t="str">
        <f t="shared" si="13"/>
        <v>05-1475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ОБЩИНСКА БАНКА - ПЕРСПЕКТИВА</v>
      </c>
      <c r="B139" s="227" t="str">
        <f t="shared" si="13"/>
        <v>05-1475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ОБЩИНСКА БАНКА - ПЕРСПЕКТИВА</v>
      </c>
      <c r="B140" s="227" t="str">
        <f t="shared" si="13"/>
        <v>05-1475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ОБЩИНСКА БАНКА - ПЕРСПЕКТИВА</v>
      </c>
      <c r="B141" s="227" t="str">
        <f t="shared" si="13"/>
        <v>05-1475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5289711</v>
      </c>
    </row>
    <row r="142" spans="1:7" ht="31.5">
      <c r="A142" s="226" t="str">
        <f aca="true" t="shared" si="15" ref="A142:A155">dfName</f>
        <v>ОБЩИНСКА БАНКА - ПЕРСПЕКТИВА</v>
      </c>
      <c r="B142" s="227" t="str">
        <f aca="true" t="shared" si="16" ref="B142:B155">dfRG</f>
        <v>05-1475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ОБЩИНСКА БАНКА - ПЕРСПЕКТИВА</v>
      </c>
      <c r="B143" s="227" t="str">
        <f t="shared" si="16"/>
        <v>05-1475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ОБЩИНСКА БАНКА - ПЕРСПЕКТИВА</v>
      </c>
      <c r="B144" s="227" t="str">
        <f t="shared" si="16"/>
        <v>05-1475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ОБЩИНСКА БАНКА - ПЕРСПЕКТИВА</v>
      </c>
      <c r="B145" s="227" t="str">
        <f t="shared" si="16"/>
        <v>05-1475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-54193</v>
      </c>
    </row>
    <row r="146" spans="1:7" ht="31.5">
      <c r="A146" s="226" t="str">
        <f t="shared" si="15"/>
        <v>ОБЩИНСКА БАНКА - ПЕРСПЕКТИВА</v>
      </c>
      <c r="B146" s="227" t="str">
        <f t="shared" si="16"/>
        <v>05-1475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ОБЩИНСКА БАНКА - ПЕРСПЕКТИВА</v>
      </c>
      <c r="B147" s="227" t="str">
        <f t="shared" si="16"/>
        <v>05-1475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ОБЩИНСКА БАНКА - ПЕРСПЕКТИВА</v>
      </c>
      <c r="B148" s="227" t="str">
        <f t="shared" si="16"/>
        <v>05-1475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ОБЩИНСКА БАНКА - ПЕРСПЕКТИВА</v>
      </c>
      <c r="B149" s="227" t="str">
        <f t="shared" si="16"/>
        <v>05-1475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ОБЩИНСКА БАНКА - ПЕРСПЕКТИВА</v>
      </c>
      <c r="B150" s="227" t="str">
        <f t="shared" si="16"/>
        <v>05-1475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ОБЩИНСКА БАНКА - ПЕРСПЕКТИВА</v>
      </c>
      <c r="B151" s="227" t="str">
        <f t="shared" si="16"/>
        <v>05-1475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ОБЩИНСКА БАНКА - ПЕРСПЕКТИВА</v>
      </c>
      <c r="B152" s="227" t="str">
        <f t="shared" si="16"/>
        <v>05-1475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ОБЩИНСКА БАНКА - ПЕРСПЕКТИВА</v>
      </c>
      <c r="B153" s="227" t="str">
        <f t="shared" si="16"/>
        <v>05-1475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ОБЩИНСКА БАНКА - ПЕРСПЕКТИВА</v>
      </c>
      <c r="B154" s="227" t="str">
        <f t="shared" si="16"/>
        <v>05-1475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ОБЩИНСКА БАНКА - ПЕРСПЕКТИВА</v>
      </c>
      <c r="B155" s="227" t="str">
        <f t="shared" si="16"/>
        <v>05-1475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ОБЩИНСКА БАНКА - ПЕРСПЕКТИВА</v>
      </c>
      <c r="B157" s="227" t="str">
        <f aca="true" t="shared" si="19" ref="B157:B199">dfRG</f>
        <v>05-1475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5235518</v>
      </c>
    </row>
    <row r="158" spans="1:7" ht="31.5">
      <c r="A158" s="226" t="str">
        <f t="shared" si="18"/>
        <v>ОБЩИНСКА БАНКА - ПЕРСПЕКТИВА</v>
      </c>
      <c r="B158" s="227" t="str">
        <f t="shared" si="19"/>
        <v>05-1475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ОБЩИНСКА БАНКА - ПЕРСПЕКТИВА</v>
      </c>
      <c r="B159" s="227" t="str">
        <f t="shared" si="19"/>
        <v>05-1475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5235518</v>
      </c>
    </row>
    <row r="160" spans="1:7" ht="15.75">
      <c r="A160" s="267" t="str">
        <f t="shared" si="18"/>
        <v>ОБЩИНСКА БАНКА - ПЕРСПЕКТИВА</v>
      </c>
      <c r="B160" s="268" t="str">
        <f t="shared" si="19"/>
        <v>05-1475</v>
      </c>
      <c r="C160" s="269">
        <f t="shared" si="20"/>
        <v>43646</v>
      </c>
      <c r="D160" s="348" t="s">
        <v>1301</v>
      </c>
      <c r="E160" s="349" t="s">
        <v>1314</v>
      </c>
      <c r="F160" s="268" t="s">
        <v>1315</v>
      </c>
      <c r="G160" s="363" t="str">
        <f>'5-DI'!D11</f>
        <v>BGN</v>
      </c>
    </row>
    <row r="161" spans="1:7" ht="15.75">
      <c r="A161" s="267" t="str">
        <f t="shared" si="18"/>
        <v>ОБЩИНСКА БАНКА - ПЕРСПЕКТИВА</v>
      </c>
      <c r="B161" s="268" t="str">
        <f t="shared" si="19"/>
        <v>05-1475</v>
      </c>
      <c r="C161" s="269">
        <f t="shared" si="20"/>
        <v>43646</v>
      </c>
      <c r="D161" s="348" t="s">
        <v>1302</v>
      </c>
      <c r="E161" s="349" t="s">
        <v>1280</v>
      </c>
      <c r="F161" s="268" t="s">
        <v>1315</v>
      </c>
      <c r="G161" s="364">
        <f>'5-DI'!D12</f>
        <v>414557.8689</v>
      </c>
    </row>
    <row r="162" spans="1:7" ht="15.75">
      <c r="A162" s="267" t="str">
        <f t="shared" si="18"/>
        <v>ОБЩИНСКА БАНКА - ПЕРСПЕКТИВА</v>
      </c>
      <c r="B162" s="268" t="str">
        <f t="shared" si="19"/>
        <v>05-1475</v>
      </c>
      <c r="C162" s="269">
        <f t="shared" si="20"/>
        <v>43646</v>
      </c>
      <c r="D162" s="348" t="s">
        <v>1303</v>
      </c>
      <c r="E162" s="350" t="s">
        <v>1279</v>
      </c>
      <c r="F162" s="268" t="s">
        <v>1315</v>
      </c>
      <c r="G162" s="364">
        <f>'5-DI'!D13</f>
        <v>414557.8689</v>
      </c>
    </row>
    <row r="163" spans="1:7" ht="15.75">
      <c r="A163" s="267" t="str">
        <f t="shared" si="18"/>
        <v>ОБЩИНСКА БАНКА - ПЕРСПЕКТИВА</v>
      </c>
      <c r="B163" s="268" t="str">
        <f t="shared" si="19"/>
        <v>05-1475</v>
      </c>
      <c r="C163" s="269">
        <f t="shared" si="20"/>
        <v>43646</v>
      </c>
      <c r="D163" s="348" t="s">
        <v>1304</v>
      </c>
      <c r="E163" s="351" t="s">
        <v>1292</v>
      </c>
      <c r="F163" s="268" t="s">
        <v>1315</v>
      </c>
      <c r="G163" s="364">
        <f>'5-DI'!D14</f>
        <v>0</v>
      </c>
    </row>
    <row r="164" spans="1:7" ht="31.5">
      <c r="A164" s="267" t="str">
        <f t="shared" si="18"/>
        <v>ОБЩИНСКА БАНКА - ПЕРСПЕКТИВА</v>
      </c>
      <c r="B164" s="268" t="str">
        <f t="shared" si="19"/>
        <v>05-1475</v>
      </c>
      <c r="C164" s="269">
        <f t="shared" si="20"/>
        <v>43646</v>
      </c>
      <c r="D164" s="348" t="s">
        <v>1305</v>
      </c>
      <c r="E164" s="351" t="s">
        <v>1294</v>
      </c>
      <c r="F164" s="268" t="s">
        <v>1315</v>
      </c>
      <c r="G164" s="365">
        <f>'5-DI'!D15</f>
        <v>0</v>
      </c>
    </row>
    <row r="165" spans="1:7" ht="15.75">
      <c r="A165" s="267" t="str">
        <f t="shared" si="18"/>
        <v>ОБЩИНСКА БАНКА - ПЕРСПЕКТИВА</v>
      </c>
      <c r="B165" s="268" t="str">
        <f t="shared" si="19"/>
        <v>05-1475</v>
      </c>
      <c r="C165" s="269">
        <f t="shared" si="20"/>
        <v>43646</v>
      </c>
      <c r="D165" s="348" t="s">
        <v>1306</v>
      </c>
      <c r="E165" s="351" t="s">
        <v>1293</v>
      </c>
      <c r="F165" s="268" t="s">
        <v>1315</v>
      </c>
      <c r="G165" s="364">
        <f>'5-DI'!D16</f>
        <v>0</v>
      </c>
    </row>
    <row r="166" spans="1:7" ht="31.5">
      <c r="A166" s="267" t="str">
        <f t="shared" si="18"/>
        <v>ОБЩИНСКА БАНКА - ПЕРСПЕКТИВА</v>
      </c>
      <c r="B166" s="268" t="str">
        <f t="shared" si="19"/>
        <v>05-1475</v>
      </c>
      <c r="C166" s="269">
        <f t="shared" si="20"/>
        <v>43646</v>
      </c>
      <c r="D166" s="348" t="s">
        <v>1307</v>
      </c>
      <c r="E166" s="351" t="s">
        <v>1295</v>
      </c>
      <c r="F166" s="268" t="s">
        <v>1315</v>
      </c>
      <c r="G166" s="365">
        <f>'5-DI'!D17</f>
        <v>0</v>
      </c>
    </row>
    <row r="167" spans="1:7" ht="31.5">
      <c r="A167" s="267" t="str">
        <f t="shared" si="18"/>
        <v>ОБЩИНСКА БАНКА - ПЕРСПЕКТИВА</v>
      </c>
      <c r="B167" s="268" t="str">
        <f t="shared" si="19"/>
        <v>05-1475</v>
      </c>
      <c r="C167" s="269">
        <f t="shared" si="20"/>
        <v>43646</v>
      </c>
      <c r="D167" s="348" t="s">
        <v>1308</v>
      </c>
      <c r="E167" s="351" t="s">
        <v>1296</v>
      </c>
      <c r="F167" s="268" t="s">
        <v>1315</v>
      </c>
      <c r="G167" s="364">
        <f>'5-DI'!D18</f>
        <v>12.7599</v>
      </c>
    </row>
    <row r="168" spans="1:7" ht="31.5">
      <c r="A168" s="267" t="str">
        <f t="shared" si="18"/>
        <v>ОБЩИНСКА БАНКА - ПЕРСПЕКТИВА</v>
      </c>
      <c r="B168" s="268" t="str">
        <f t="shared" si="19"/>
        <v>05-1475</v>
      </c>
      <c r="C168" s="269">
        <f t="shared" si="20"/>
        <v>43646</v>
      </c>
      <c r="D168" s="348" t="s">
        <v>1309</v>
      </c>
      <c r="E168" s="351" t="s">
        <v>1297</v>
      </c>
      <c r="F168" s="268" t="s">
        <v>1315</v>
      </c>
      <c r="G168" s="364">
        <f>'5-DI'!D19</f>
        <v>12.6292</v>
      </c>
    </row>
    <row r="169" spans="1:7" ht="15.75">
      <c r="A169" s="267" t="str">
        <f t="shared" si="18"/>
        <v>ОБЩИНСКА БАНКА - ПЕРСПЕКТИВА</v>
      </c>
      <c r="B169" s="268" t="str">
        <f t="shared" si="19"/>
        <v>05-1475</v>
      </c>
      <c r="C169" s="269">
        <f t="shared" si="20"/>
        <v>43646</v>
      </c>
      <c r="D169" s="348" t="s">
        <v>1310</v>
      </c>
      <c r="E169" s="352" t="s">
        <v>1298</v>
      </c>
      <c r="F169" s="268" t="s">
        <v>1315</v>
      </c>
      <c r="G169" s="366">
        <f>'5-DI'!D20</f>
        <v>65239.67</v>
      </c>
    </row>
    <row r="170" spans="1:7" ht="15.75">
      <c r="A170" s="267" t="str">
        <f t="shared" si="18"/>
        <v>ОБЩИНСКА БАНКА - ПЕРСПЕКТИВА</v>
      </c>
      <c r="B170" s="268" t="str">
        <f t="shared" si="19"/>
        <v>05-1475</v>
      </c>
      <c r="C170" s="269">
        <f t="shared" si="20"/>
        <v>43646</v>
      </c>
      <c r="D170" s="348" t="s">
        <v>1311</v>
      </c>
      <c r="E170" s="352" t="s">
        <v>1299</v>
      </c>
      <c r="F170" s="268" t="s">
        <v>1315</v>
      </c>
      <c r="G170" s="366">
        <f>'5-DI'!D21</f>
        <v>2160</v>
      </c>
    </row>
    <row r="171" spans="1:7" ht="15.75">
      <c r="A171" s="267" t="str">
        <f t="shared" si="18"/>
        <v>ОБЩИНСКА БАНКА - ПЕРСПЕКТИВА</v>
      </c>
      <c r="B171" s="268" t="str">
        <f t="shared" si="19"/>
        <v>05-1475</v>
      </c>
      <c r="C171" s="269">
        <f t="shared" si="20"/>
        <v>43646</v>
      </c>
      <c r="D171" s="348" t="s">
        <v>1313</v>
      </c>
      <c r="E171" s="352" t="s">
        <v>1300</v>
      </c>
      <c r="F171" s="268" t="s">
        <v>1315</v>
      </c>
      <c r="G171" s="366">
        <f>'5-DI'!D22</f>
        <v>25</v>
      </c>
    </row>
    <row r="172" spans="1:7" ht="15.75">
      <c r="A172" s="267" t="str">
        <f t="shared" si="18"/>
        <v>ОБЩИНСКА БАНКА - ПЕРСПЕКТИВА</v>
      </c>
      <c r="B172" s="268" t="str">
        <f t="shared" si="19"/>
        <v>05-1475</v>
      </c>
      <c r="C172" s="269">
        <f t="shared" si="20"/>
        <v>43646</v>
      </c>
      <c r="D172" s="348" t="s">
        <v>1328</v>
      </c>
      <c r="E172" s="352" t="s">
        <v>1324</v>
      </c>
      <c r="F172" s="268" t="s">
        <v>1315</v>
      </c>
      <c r="G172" s="367">
        <f>'5-DI'!D23</f>
        <v>-0.010243</v>
      </c>
    </row>
    <row r="173" spans="1:7" ht="15.75">
      <c r="A173" s="267" t="str">
        <f t="shared" si="18"/>
        <v>ОБЩИНСКА БАНКА - ПЕРСПЕКТИВА</v>
      </c>
      <c r="B173" s="268" t="str">
        <f t="shared" si="19"/>
        <v>05-1475</v>
      </c>
      <c r="C173" s="269">
        <f t="shared" si="20"/>
        <v>43646</v>
      </c>
      <c r="D173" s="348" t="s">
        <v>1329</v>
      </c>
      <c r="E173" s="352" t="s">
        <v>1325</v>
      </c>
      <c r="F173" s="268" t="s">
        <v>1315</v>
      </c>
      <c r="G173" s="367">
        <f>'5-DI'!D24</f>
        <v>0.024416</v>
      </c>
    </row>
    <row r="174" spans="1:7" ht="15.75">
      <c r="A174" s="267" t="str">
        <f t="shared" si="18"/>
        <v>ОБЩИНСКА БАНКА - ПЕРСПЕКТИВА</v>
      </c>
      <c r="B174" s="268" t="str">
        <f t="shared" si="19"/>
        <v>05-1475</v>
      </c>
      <c r="C174" s="269">
        <f t="shared" si="20"/>
        <v>43646</v>
      </c>
      <c r="D174" s="348" t="s">
        <v>1330</v>
      </c>
      <c r="E174" s="352" t="s">
        <v>1326</v>
      </c>
      <c r="F174" s="268" t="s">
        <v>1315</v>
      </c>
      <c r="G174" s="367">
        <f>'5-DI'!D25</f>
        <v>-0.020734</v>
      </c>
    </row>
    <row r="175" spans="1:7" ht="15.75">
      <c r="A175" s="267" t="str">
        <f t="shared" si="18"/>
        <v>ОБЩИНСКА БАНКА - ПЕРСПЕКТИВА</v>
      </c>
      <c r="B175" s="268" t="str">
        <f t="shared" si="19"/>
        <v>05-1475</v>
      </c>
      <c r="C175" s="269">
        <f t="shared" si="20"/>
        <v>43646</v>
      </c>
      <c r="D175" s="348" t="s">
        <v>1331</v>
      </c>
      <c r="E175" s="352" t="s">
        <v>1327</v>
      </c>
      <c r="F175" s="268" t="s">
        <v>1315</v>
      </c>
      <c r="G175" s="367">
        <f>'5-DI'!D26</f>
        <v>0.080566</v>
      </c>
    </row>
    <row r="176" spans="1:7" ht="31.5">
      <c r="A176" s="238" t="str">
        <f t="shared" si="18"/>
        <v>ОБЩИНСКА БАНКА - ПЕРСПЕКТИВА</v>
      </c>
      <c r="B176" s="239" t="str">
        <f t="shared" si="19"/>
        <v>05-1475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ОБЩИНСКА БАНКА - ПЕРСПЕКТИВА</v>
      </c>
      <c r="B177" s="239" t="str">
        <f t="shared" si="19"/>
        <v>05-1475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ОБЩИНСКА БАНКА - ПЕРСПЕКТИВА</v>
      </c>
      <c r="B178" s="239" t="str">
        <f t="shared" si="19"/>
        <v>05-1475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ОБЩИНСКА БАНКА - ПЕРСПЕКТИВА</v>
      </c>
      <c r="B179" s="239" t="str">
        <f t="shared" si="19"/>
        <v>05-1475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ОБЩИНСКА БАНКА - ПЕРСПЕКТИВА</v>
      </c>
      <c r="B180" s="239" t="str">
        <f t="shared" si="19"/>
        <v>05-1475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ОБЩИНСКА БАНКА - ПЕРСПЕКТИВА</v>
      </c>
      <c r="B181" s="239" t="str">
        <f t="shared" si="19"/>
        <v>05-1475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ОБЩИНСКА БАНКА - ПЕРСПЕКТИВА</v>
      </c>
      <c r="B182" s="239" t="str">
        <f t="shared" si="19"/>
        <v>05-1475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ОБЩИНСКА БАНКА - ПЕРСПЕКТИВА</v>
      </c>
      <c r="B183" s="259" t="str">
        <f t="shared" si="19"/>
        <v>05-1475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ОБЩИНСКА БАНКА - ПЕРСПЕКТИВА</v>
      </c>
      <c r="B184" s="259" t="str">
        <f t="shared" si="19"/>
        <v>05-1475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ОБЩИНСКА БАНКА - ПЕРСПЕКТИВА</v>
      </c>
      <c r="B185" s="259" t="str">
        <f t="shared" si="19"/>
        <v>05-1475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ОБЩИНСКА БАНКА - ПЕРСПЕКТИВА</v>
      </c>
      <c r="B186" s="259" t="str">
        <f t="shared" si="19"/>
        <v>05-1475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ОБЩИНСКА БАНКА - ПЕРСПЕКТИВА</v>
      </c>
      <c r="B187" s="259" t="str">
        <f t="shared" si="19"/>
        <v>05-1475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ОБЩИНСКА БАНКА - ПЕРСПЕКТИВА</v>
      </c>
      <c r="B188" s="259" t="str">
        <f t="shared" si="19"/>
        <v>05-1475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ОБЩИНСКА БАНКА - ПЕРСПЕКТИВА</v>
      </c>
      <c r="B189" s="259" t="str">
        <f t="shared" si="19"/>
        <v>05-1475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ОБЩИНСКА БАНКА - ПЕРСПЕКТИВА</v>
      </c>
      <c r="B190" s="259" t="str">
        <f t="shared" si="19"/>
        <v>05-1475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ОБЩИНСКА БАНКА - ПЕРСПЕКТИВА</v>
      </c>
      <c r="B191" s="259" t="str">
        <f t="shared" si="19"/>
        <v>05-1475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ОБЩИНСКА БАНКА - ПЕРСПЕКТИВА</v>
      </c>
      <c r="B192" s="259" t="str">
        <f t="shared" si="19"/>
        <v>05-1475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ОБЩИНСКА БАНКА - ПЕРСПЕКТИВА</v>
      </c>
      <c r="B193" s="259" t="str">
        <f t="shared" si="19"/>
        <v>05-1475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ОБЩИНСКА БАНКА - ПЕРСПЕКТИВА</v>
      </c>
      <c r="B194" s="259" t="str">
        <f t="shared" si="19"/>
        <v>05-1475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ОБЩИНСКА БАНКА - ПЕРСПЕКТИВА</v>
      </c>
      <c r="B195" s="259" t="str">
        <f t="shared" si="19"/>
        <v>05-1475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ОБЩИНСКА БАНКА - ПЕРСПЕКТИВА</v>
      </c>
      <c r="B196" s="259" t="str">
        <f t="shared" si="19"/>
        <v>05-1475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ОБЩИНСКА БАНКА - ПЕРСПЕКТИВА</v>
      </c>
      <c r="B197" s="268" t="str">
        <f t="shared" si="19"/>
        <v>05-1475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ОБЩИНСКА БАНКА - ПЕРСПЕКТИВА</v>
      </c>
      <c r="B198" s="268" t="str">
        <f t="shared" si="19"/>
        <v>05-1475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ОБЩИНСКА БАНКА - ПЕРСПЕКТИВА</v>
      </c>
      <c r="B199" s="268" t="str">
        <f t="shared" si="19"/>
        <v>05-1475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ОБЩИНСКА БАНКА - ПЕРСПЕКТИВА</v>
      </c>
      <c r="B200" s="268" t="str">
        <f aca="true" t="shared" si="22" ref="B200:B212">dfRG</f>
        <v>05-1475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ОБЩИНСКА БАНКА - ПЕРСПЕКТИВА</v>
      </c>
      <c r="B201" s="268" t="str">
        <f t="shared" si="22"/>
        <v>05-1475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ОБЩИНСКА БАНКА - ПЕРСПЕКТИВА</v>
      </c>
      <c r="B202" s="268" t="str">
        <f t="shared" si="22"/>
        <v>05-1475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ОБЩИНСКА БАНКА - ПЕРСПЕКТИВА</v>
      </c>
      <c r="B203" s="268" t="str">
        <f t="shared" si="22"/>
        <v>05-1475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ОБЩИНСКА БАНКА - ПЕРСПЕКТИВА</v>
      </c>
      <c r="B204" s="268" t="str">
        <f t="shared" si="22"/>
        <v>05-1475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ОБЩИНСКА БАНКА - ПЕРСПЕКТИВА</v>
      </c>
      <c r="B205" s="268" t="str">
        <f t="shared" si="22"/>
        <v>05-1475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ОБЩИНСКА БАНКА - ПЕРСПЕКТИВА</v>
      </c>
      <c r="B206" s="268" t="str">
        <f t="shared" si="22"/>
        <v>05-1475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ОБЩИНСКА БАНКА - ПЕРСПЕКТИВА</v>
      </c>
      <c r="B207" s="268" t="str">
        <f t="shared" si="22"/>
        <v>05-1475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ОБЩИНСКА БАНКА - ПЕРСПЕКТИВА</v>
      </c>
      <c r="B208" s="268" t="str">
        <f t="shared" si="22"/>
        <v>05-1475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ОБЩИНСКА БАНКА - ПЕРСПЕКТИВА</v>
      </c>
      <c r="B209" s="268" t="str">
        <f t="shared" si="22"/>
        <v>05-1475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ОБЩИНСКА БАНКА - ПЕРСПЕКТИВА</v>
      </c>
      <c r="B210" s="268" t="str">
        <f t="shared" si="22"/>
        <v>05-1475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ОБЩИНСКА БАНКА - ПЕРСПЕКТИВА</v>
      </c>
      <c r="B211" s="268" t="str">
        <f t="shared" si="22"/>
        <v>05-1475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ОБЩИНСКА БАНКА - ПЕРСПЕКТИВА</v>
      </c>
      <c r="B212" s="277" t="str">
        <f t="shared" si="22"/>
        <v>05-1475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2019-07-24T13:54:01Z</cp:lastPrinted>
  <dcterms:created xsi:type="dcterms:W3CDTF">2004-03-04T10:58:58Z</dcterms:created>
  <dcterms:modified xsi:type="dcterms:W3CDTF">2019-07-25T11:32:11Z</dcterms:modified>
  <cp:category/>
  <cp:version/>
  <cp:contentType/>
  <cp:contentStatus/>
</cp:coreProperties>
</file>